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Demostrativo Contábil\"/>
    </mc:Choice>
  </mc:AlternateContent>
  <xr:revisionPtr revIDLastSave="0" documentId="13_ncr:1_{840F3147-2D4D-49E0-A915-2596271E7F09}" xr6:coauthVersionLast="47" xr6:coauthVersionMax="47" xr10:uidLastSave="{00000000-0000-0000-0000-000000000000}"/>
  <bookViews>
    <workbookView xWindow="-120" yWindow="-120" windowWidth="20730" windowHeight="11040" xr2:uid="{705DB40B-DD3E-4A4E-9C66-E85CC93AAF2E}"/>
  </bookViews>
  <sheets>
    <sheet name="Planilh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I68" i="1"/>
  <c r="H68" i="1"/>
  <c r="G68" i="1"/>
  <c r="F68" i="1"/>
  <c r="E68" i="1"/>
  <c r="D68" i="1"/>
  <c r="C68" i="1"/>
  <c r="J67" i="1"/>
  <c r="J66" i="1"/>
  <c r="J65" i="1"/>
  <c r="B64" i="1"/>
  <c r="J64" i="1" s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D52" i="1" s="1"/>
  <c r="C53" i="1"/>
  <c r="B53" i="1"/>
  <c r="B52" i="1"/>
  <c r="I51" i="1"/>
  <c r="H51" i="1"/>
  <c r="G51" i="1"/>
  <c r="F51" i="1"/>
  <c r="E51" i="1"/>
  <c r="D51" i="1"/>
  <c r="C51" i="1"/>
  <c r="C48" i="1" s="1"/>
  <c r="B51" i="1"/>
  <c r="I50" i="1"/>
  <c r="J50" i="1" s="1"/>
  <c r="I49" i="1"/>
  <c r="I48" i="1" s="1"/>
  <c r="H49" i="1"/>
  <c r="H48" i="1" s="1"/>
  <c r="G49" i="1"/>
  <c r="F49" i="1"/>
  <c r="F48" i="1" s="1"/>
  <c r="E49" i="1"/>
  <c r="E48" i="1" s="1"/>
  <c r="D49" i="1"/>
  <c r="C49" i="1"/>
  <c r="B49" i="1"/>
  <c r="B48" i="1" s="1"/>
  <c r="I47" i="1"/>
  <c r="H47" i="1"/>
  <c r="G47" i="1"/>
  <c r="F47" i="1"/>
  <c r="E47" i="1"/>
  <c r="D47" i="1"/>
  <c r="C47" i="1"/>
  <c r="B47" i="1"/>
  <c r="J46" i="1"/>
  <c r="I45" i="1"/>
  <c r="I44" i="1" s="1"/>
  <c r="H45" i="1"/>
  <c r="H44" i="1" s="1"/>
  <c r="G45" i="1"/>
  <c r="G44" i="1" s="1"/>
  <c r="G43" i="1" s="1"/>
  <c r="F45" i="1"/>
  <c r="F44" i="1" s="1"/>
  <c r="E45" i="1"/>
  <c r="E44" i="1" s="1"/>
  <c r="D45" i="1"/>
  <c r="D44" i="1" s="1"/>
  <c r="C45" i="1"/>
  <c r="C44" i="1" s="1"/>
  <c r="B45" i="1"/>
  <c r="B44" i="1" s="1"/>
  <c r="B43" i="1" s="1"/>
  <c r="I42" i="1"/>
  <c r="H42" i="1"/>
  <c r="G42" i="1"/>
  <c r="F42" i="1"/>
  <c r="E42" i="1"/>
  <c r="D42" i="1"/>
  <c r="C42" i="1"/>
  <c r="B42" i="1"/>
  <c r="I41" i="1"/>
  <c r="H41" i="1"/>
  <c r="G41" i="1"/>
  <c r="G40" i="1" s="1"/>
  <c r="F41" i="1"/>
  <c r="E41" i="1"/>
  <c r="E40" i="1" s="1"/>
  <c r="D41" i="1"/>
  <c r="C41" i="1"/>
  <c r="C40" i="1" s="1"/>
  <c r="B41" i="1"/>
  <c r="E39" i="1"/>
  <c r="D39" i="1"/>
  <c r="C39" i="1"/>
  <c r="H38" i="1"/>
  <c r="G38" i="1"/>
  <c r="F38" i="1"/>
  <c r="E38" i="1"/>
  <c r="D38" i="1"/>
  <c r="C38" i="1"/>
  <c r="B38" i="1"/>
  <c r="H37" i="1"/>
  <c r="G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C27" i="1"/>
  <c r="J27" i="1" s="1"/>
  <c r="I26" i="1"/>
  <c r="H26" i="1"/>
  <c r="H24" i="1" s="1"/>
  <c r="G26" i="1"/>
  <c r="G24" i="1" s="1"/>
  <c r="F26" i="1"/>
  <c r="F24" i="1" s="1"/>
  <c r="E26" i="1"/>
  <c r="E24" i="1" s="1"/>
  <c r="D26" i="1"/>
  <c r="D24" i="1" s="1"/>
  <c r="C26" i="1"/>
  <c r="B26" i="1"/>
  <c r="B24" i="1" s="1"/>
  <c r="I24" i="1"/>
  <c r="J19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H13" i="1"/>
  <c r="G13" i="1"/>
  <c r="F13" i="1"/>
  <c r="E13" i="1"/>
  <c r="D13" i="1"/>
  <c r="C13" i="1"/>
  <c r="B13" i="1"/>
  <c r="C12" i="1"/>
  <c r="B12" i="1"/>
  <c r="I10" i="1"/>
  <c r="I14" i="1" s="1"/>
  <c r="H10" i="1"/>
  <c r="G10" i="1"/>
  <c r="F10" i="1"/>
  <c r="E10" i="1"/>
  <c r="D10" i="1"/>
  <c r="C10" i="1"/>
  <c r="B10" i="1"/>
  <c r="C24" i="1" l="1"/>
  <c r="J12" i="1"/>
  <c r="D43" i="1"/>
  <c r="H43" i="1"/>
  <c r="B14" i="1"/>
  <c r="F14" i="1"/>
  <c r="E43" i="1"/>
  <c r="I43" i="1"/>
  <c r="H28" i="1"/>
  <c r="C43" i="1"/>
  <c r="D48" i="1"/>
  <c r="C14" i="1"/>
  <c r="G14" i="1"/>
  <c r="J41" i="1"/>
  <c r="G31" i="1"/>
  <c r="F43" i="1"/>
  <c r="G48" i="1"/>
  <c r="J61" i="1"/>
  <c r="D14" i="1"/>
  <c r="H14" i="1"/>
  <c r="J51" i="1"/>
  <c r="I52" i="1"/>
  <c r="E14" i="1"/>
  <c r="G28" i="1"/>
  <c r="J53" i="1"/>
  <c r="J57" i="1"/>
  <c r="B68" i="1"/>
  <c r="J68" i="1" s="1"/>
  <c r="J13" i="1"/>
  <c r="E28" i="1"/>
  <c r="I28" i="1"/>
  <c r="I29" i="1" s="1"/>
  <c r="C31" i="1"/>
  <c r="J35" i="1"/>
  <c r="J39" i="1"/>
  <c r="J42" i="1"/>
  <c r="H40" i="1"/>
  <c r="H31" i="1" s="1"/>
  <c r="J54" i="1"/>
  <c r="G52" i="1"/>
  <c r="J58" i="1"/>
  <c r="J18" i="1"/>
  <c r="B28" i="1"/>
  <c r="F28" i="1"/>
  <c r="J38" i="1"/>
  <c r="I40" i="1"/>
  <c r="I31" i="1" s="1"/>
  <c r="J47" i="1"/>
  <c r="H52" i="1"/>
  <c r="C28" i="1"/>
  <c r="F40" i="1"/>
  <c r="F31" i="1" s="1"/>
  <c r="E52" i="1"/>
  <c r="J56" i="1"/>
  <c r="J60" i="1"/>
  <c r="D28" i="1"/>
  <c r="D29" i="1" s="1"/>
  <c r="J34" i="1"/>
  <c r="J36" i="1"/>
  <c r="J37" i="1"/>
  <c r="B40" i="1"/>
  <c r="B31" i="1" s="1"/>
  <c r="B62" i="1" s="1"/>
  <c r="F52" i="1"/>
  <c r="J59" i="1"/>
  <c r="E31" i="1"/>
  <c r="J33" i="1"/>
  <c r="J49" i="1"/>
  <c r="J32" i="1"/>
  <c r="J26" i="1"/>
  <c r="J24" i="1" s="1"/>
  <c r="D40" i="1"/>
  <c r="D31" i="1" s="1"/>
  <c r="C52" i="1"/>
  <c r="J55" i="1"/>
  <c r="J10" i="1"/>
  <c r="J45" i="1"/>
  <c r="J44" i="1" s="1"/>
  <c r="B29" i="1" l="1"/>
  <c r="E29" i="1"/>
  <c r="J14" i="1"/>
  <c r="C29" i="1"/>
  <c r="D62" i="1"/>
  <c r="D69" i="1" s="1"/>
  <c r="B69" i="1"/>
  <c r="B70" i="1" s="1"/>
  <c r="I62" i="1"/>
  <c r="I69" i="1" s="1"/>
  <c r="I70" i="1" s="1"/>
  <c r="J40" i="1"/>
  <c r="J31" i="1" s="1"/>
  <c r="J43" i="1"/>
  <c r="D70" i="1"/>
  <c r="F29" i="1"/>
  <c r="G29" i="1"/>
  <c r="G70" i="1" s="1"/>
  <c r="G62" i="1"/>
  <c r="C62" i="1"/>
  <c r="C69" i="1" s="1"/>
  <c r="J48" i="1"/>
  <c r="H29" i="1"/>
  <c r="J28" i="1"/>
  <c r="F62" i="1"/>
  <c r="F69" i="1" s="1"/>
  <c r="F70" i="1" s="1"/>
  <c r="J52" i="1"/>
  <c r="E62" i="1"/>
  <c r="E69" i="1" s="1"/>
  <c r="E70" i="1" s="1"/>
  <c r="H62" i="1"/>
  <c r="H69" i="1" s="1"/>
  <c r="H70" i="1" l="1"/>
  <c r="C70" i="1"/>
  <c r="J29" i="1"/>
  <c r="J62" i="1"/>
  <c r="J69" i="1" s="1"/>
  <c r="J70" i="1" l="1"/>
</calcChain>
</file>

<file path=xl/sharedStrings.xml><?xml version="1.0" encoding="utf-8"?>
<sst xmlns="http://schemas.openxmlformats.org/spreadsheetml/2006/main" count="84" uniqueCount="76">
  <si>
    <t>Relatório - Demonstrativo Contábil Operacional</t>
  </si>
  <si>
    <t>CAC - Período: 2025</t>
  </si>
  <si>
    <t> 613 - Receitas e Despesas Operacionais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</si>
  <si>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</si>
  <si>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</si>
  <si>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</si>
  <si>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</si>
  <si>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</si>
  <si>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</si>
  <si>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</si>
  <si>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</si>
  <si>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Total</t>
  </si>
  <si>
    <t>Valor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</si>
  <si>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</si>
  <si>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</si>
  <si>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</si>
  <si>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</si>
  <si>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</si>
  <si>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</si>
  <si>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</si>
  <si>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</si>
  <si>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</si>
  <si>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</si>
  <si>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</si>
  <si>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</si>
  <si>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</si>
  <si>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</si>
  <si>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</si>
  <si>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</si>
  <si>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</si>
  <si>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</si>
  <si>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</si>
  <si>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</si>
  <si>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</si>
  <si>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</si>
  <si>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</si>
  <si>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</si>
  <si>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</si>
  <si>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</si>
  <si>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</si>
  <si>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</si>
  <si>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</si>
  <si>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</si>
  <si>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</si>
  <si>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</si>
  <si>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</si>
  <si>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</si>
  <si>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</si>
  <si>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</si>
  <si>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</si>
  <si>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</si>
  <si>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</si>
  <si>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</si>
  <si>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</si>
  <si>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</si>
  <si>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</si>
  <si>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</si>
  <si>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</si>
  <si>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</si>
  <si>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</si>
  <si>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</si>
  <si>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</si>
  <si>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</si>
  <si>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</si>
  <si>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</si>
  <si>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</si>
  <si>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</si>
  <si>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</si>
  <si>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</si>
  <si>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</si>
  <si>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</si>
  <si>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</si>
  <si>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</si>
  <si>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</si>
  <si>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</si>
  <si>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Data: 14/0/82025 11:08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</si>
</sst>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696969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2" fillId="0" borderId="0" xfId="1" applyFont="1" applyAlignment="1">
      <alignment wrapText="1"/>
    </xf>
    <xf numFmtId="43" fontId="2" fillId="0" borderId="0" xfId="1" applyFont="1"/>
    <xf numFmtId="43" fontId="3" fillId="0" borderId="0" xfId="1" applyFont="1" applyAlignment="1">
      <alignment wrapText="1"/>
    </xf>
    <xf numFmtId="43" fontId="5" fillId="0" borderId="3" xfId="1" applyFont="1" applyBorder="1" applyAlignment="1">
      <alignment horizontal="center" wrapText="1"/>
    </xf>
    <xf numFmtId="0" fontId="6" fillId="0" borderId="3" xfId="0" applyFont="1" applyBorder="1" applyAlignment="1">
      <alignment horizontal="left" wrapText="1" indent="1"/>
    </xf>
    <xf numFmtId="43" fontId="2" fillId="0" borderId="3" xfId="1" applyFont="1" applyBorder="1" applyAlignment="1">
      <alignment horizontal="center" wrapText="1"/>
    </xf>
    <xf numFmtId="41" fontId="2" fillId="0" borderId="0" xfId="1" applyNumberFormat="1" applyFont="1"/>
    <xf numFmtId="43" fontId="2" fillId="0" borderId="3" xfId="1" applyFont="1" applyBorder="1" applyAlignment="1">
      <alignment wrapText="1"/>
    </xf>
    <xf numFmtId="43" fontId="2" fillId="0" borderId="3" xfId="1" applyFont="1" applyBorder="1" applyAlignment="1">
      <alignment horizontal="right" wrapText="1"/>
    </xf>
    <xf numFmtId="43" fontId="2" fillId="0" borderId="3" xfId="1" applyFont="1" applyFill="1" applyBorder="1" applyAlignment="1">
      <alignment horizontal="right" wrapText="1"/>
    </xf>
    <xf numFmtId="43" fontId="5" fillId="0" borderId="3" xfId="1" applyFont="1" applyBorder="1" applyAlignment="1">
      <alignment horizontal="right" wrapText="1"/>
    </xf>
    <xf numFmtId="43" fontId="5" fillId="0" borderId="3" xfId="1" applyFont="1" applyBorder="1" applyAlignment="1">
      <alignment wrapText="1"/>
    </xf>
    <xf numFmtId="43" fontId="5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left" wrapText="1" indent="1"/>
    </xf>
    <xf numFmtId="41" fontId="2" fillId="0" borderId="0" xfId="1" applyNumberFormat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7" fillId="2" borderId="0" xfId="1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43" fontId="2" fillId="0" borderId="0" xfId="1" applyFont="1" applyAlignment="1">
      <alignment horizontal="center" wrapText="1"/>
    </xf>
    <xf numFmtId="43" fontId="3" fillId="0" borderId="0" xfId="1" applyFont="1" applyAlignment="1">
      <alignment horizontal="center" wrapText="1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2" fillId="0" borderId="2" xfId="1" applyFont="1" applyBorder="1" applyAlignment="1">
      <alignment wrapText="1"/>
    </xf>
    <xf numFmtId="43" fontId="2" fillId="0" borderId="5" xfId="1" applyFont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5\08.25%20-%20Demonstrativo%20Cont&#225;bil%20CAC%202025%20-%20DePara.xlsx" TargetMode="External"/><Relationship Id="rId1" Type="http://schemas.openxmlformats.org/officeDocument/2006/relationships/externalLinkPath" Target="file:///V:\Ceac\AreaComum\CAC%20GUARULHOS\Departamentos\Contabilidade\Demonstrativo%20Cont&#225;bil\2025\08.25%20-%20Demonstrativo%20Cont&#225;bil%20CAC%202025%20-%20DePar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onstrativo%20Cont&#225;bil%20CAC%202024.xlsx" TargetMode="External"/><Relationship Id="rId1" Type="http://schemas.openxmlformats.org/officeDocument/2006/relationships/externalLinkPath" Target="file:///V:\Contabilidade\AreaComum\Administracao\Adriana%20Contabil\2024\2024%20CAC%20Guarulhos\13.Relat&#243;rios\Demonstrativo%20Cont&#225;bil%20CA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5"/>
      <sheetName val="01.25 Balancete"/>
      <sheetName val="02.25"/>
      <sheetName val="02.25 Balancete"/>
      <sheetName val="03.25"/>
      <sheetName val="03.25 Balancete"/>
      <sheetName val="04.25"/>
      <sheetName val="04.25 Balancete"/>
      <sheetName val="05.25"/>
      <sheetName val="05.25 Balancete"/>
      <sheetName val="06.25"/>
      <sheetName val="06.25 Balancete"/>
      <sheetName val="07.25 - DePara"/>
      <sheetName val="07.25 Balancete - DePara"/>
      <sheetName val="08.25"/>
      <sheetName val="08.25 Balancete"/>
      <sheetName val="2025"/>
      <sheetName val="BalanceteBase"/>
    </sheetNames>
    <sheetDataSet>
      <sheetData sheetId="0">
        <row r="9">
          <cell r="B9">
            <v>2687856.15</v>
          </cell>
        </row>
        <row r="11">
          <cell r="B11"/>
        </row>
        <row r="12">
          <cell r="B12">
            <v>2579.34</v>
          </cell>
        </row>
        <row r="17">
          <cell r="B17">
            <v>28049.24</v>
          </cell>
        </row>
        <row r="25">
          <cell r="B25">
            <v>3.08</v>
          </cell>
        </row>
        <row r="31">
          <cell r="B31">
            <v>393264.77999999997</v>
          </cell>
        </row>
        <row r="32">
          <cell r="B32">
            <v>109456.59</v>
          </cell>
        </row>
        <row r="33">
          <cell r="B33">
            <v>31628.79</v>
          </cell>
        </row>
        <row r="34">
          <cell r="B34">
            <v>46651.67</v>
          </cell>
        </row>
        <row r="35">
          <cell r="B35">
            <v>4050.27</v>
          </cell>
        </row>
        <row r="36">
          <cell r="B36"/>
        </row>
        <row r="37">
          <cell r="B37">
            <v>2579.34</v>
          </cell>
        </row>
        <row r="40">
          <cell r="B40">
            <v>39714.9</v>
          </cell>
        </row>
        <row r="41">
          <cell r="B41">
            <v>76279.429999999993</v>
          </cell>
        </row>
        <row r="44">
          <cell r="B44">
            <v>27642.66</v>
          </cell>
        </row>
        <row r="46">
          <cell r="B46">
            <v>206616.78</v>
          </cell>
        </row>
        <row r="48">
          <cell r="B48">
            <v>391725.54000000004</v>
          </cell>
        </row>
        <row r="50">
          <cell r="B50">
            <v>16664.53</v>
          </cell>
        </row>
        <row r="51">
          <cell r="B51">
            <v>0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4367.57</v>
          </cell>
        </row>
        <row r="56">
          <cell r="B56">
            <v>788.72</v>
          </cell>
        </row>
        <row r="57">
          <cell r="B57">
            <v>871.2</v>
          </cell>
        </row>
        <row r="60">
          <cell r="B60">
            <v>959844.65999999992</v>
          </cell>
        </row>
      </sheetData>
      <sheetData sheetId="1"/>
      <sheetData sheetId="2">
        <row r="9">
          <cell r="B9">
            <v>3230360.92</v>
          </cell>
        </row>
        <row r="11">
          <cell r="B11"/>
        </row>
        <row r="12">
          <cell r="B12">
            <v>2321.2800000000002</v>
          </cell>
        </row>
        <row r="16">
          <cell r="B16">
            <v>0</v>
          </cell>
        </row>
        <row r="17">
          <cell r="B17">
            <v>42702.559999999998</v>
          </cell>
        </row>
        <row r="25">
          <cell r="B25">
            <v>3.08</v>
          </cell>
        </row>
        <row r="31">
          <cell r="B31">
            <v>384039.57999999996</v>
          </cell>
        </row>
        <row r="32">
          <cell r="B32">
            <v>108330.73000000001</v>
          </cell>
        </row>
        <row r="33">
          <cell r="B33">
            <v>27743.190000000002</v>
          </cell>
        </row>
        <row r="34">
          <cell r="B34">
            <v>41832.519999999997</v>
          </cell>
        </row>
        <row r="35">
          <cell r="B35"/>
        </row>
        <row r="36">
          <cell r="B36"/>
        </row>
        <row r="37">
          <cell r="B37">
            <v>2321.2800000000002</v>
          </cell>
        </row>
        <row r="38">
          <cell r="B38"/>
        </row>
        <row r="40">
          <cell r="B40">
            <v>34167.83</v>
          </cell>
        </row>
        <row r="41">
          <cell r="B41">
            <v>57049.49</v>
          </cell>
        </row>
        <row r="44">
          <cell r="B44">
            <v>33237.079999999994</v>
          </cell>
        </row>
        <row r="46">
          <cell r="B46">
            <v>212109.18000000002</v>
          </cell>
        </row>
        <row r="48">
          <cell r="B48">
            <v>428456.06999999995</v>
          </cell>
        </row>
        <row r="50">
          <cell r="B50">
            <v>35851.360000000001</v>
          </cell>
        </row>
        <row r="55">
          <cell r="B55">
            <v>11555.74</v>
          </cell>
        </row>
        <row r="56">
          <cell r="B56">
            <v>788.72</v>
          </cell>
        </row>
        <row r="57">
          <cell r="B57">
            <v>122.48</v>
          </cell>
        </row>
        <row r="60">
          <cell r="B60">
            <v>1053026.51</v>
          </cell>
        </row>
      </sheetData>
      <sheetData sheetId="3"/>
      <sheetData sheetId="4">
        <row r="9">
          <cell r="B9">
            <v>3260330.45</v>
          </cell>
        </row>
        <row r="12">
          <cell r="B12">
            <v>2321.2800000000002</v>
          </cell>
        </row>
        <row r="17">
          <cell r="B17">
            <v>60921.65</v>
          </cell>
        </row>
        <row r="25">
          <cell r="B25">
            <v>5045.33</v>
          </cell>
        </row>
        <row r="31">
          <cell r="B31">
            <v>386022.61</v>
          </cell>
        </row>
        <row r="32">
          <cell r="B32">
            <v>113501.56</v>
          </cell>
        </row>
        <row r="33">
          <cell r="B33">
            <v>19939.989999999998</v>
          </cell>
        </row>
        <row r="34">
          <cell r="B34">
            <v>38689.339999999997</v>
          </cell>
        </row>
        <row r="35">
          <cell r="B35"/>
        </row>
        <row r="36">
          <cell r="B36"/>
        </row>
        <row r="37">
          <cell r="B37">
            <v>2321.2800000000002</v>
          </cell>
        </row>
        <row r="38">
          <cell r="B38"/>
        </row>
        <row r="40">
          <cell r="B40">
            <v>29118.63</v>
          </cell>
        </row>
        <row r="41">
          <cell r="B41">
            <v>60629.63</v>
          </cell>
        </row>
        <row r="44">
          <cell r="B44">
            <v>31383.09</v>
          </cell>
        </row>
        <row r="46">
          <cell r="B46">
            <v>207911.57</v>
          </cell>
        </row>
        <row r="48">
          <cell r="B48">
            <v>425727.12</v>
          </cell>
        </row>
        <row r="50">
          <cell r="B50">
            <v>25776.940000000002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7260.88</v>
          </cell>
        </row>
        <row r="56">
          <cell r="B56">
            <v>5901.42</v>
          </cell>
        </row>
        <row r="57">
          <cell r="B57">
            <v>89.3</v>
          </cell>
        </row>
        <row r="58">
          <cell r="B58"/>
        </row>
        <row r="59">
          <cell r="B59"/>
        </row>
        <row r="60">
          <cell r="B60">
            <v>951968.48</v>
          </cell>
        </row>
      </sheetData>
      <sheetData sheetId="5"/>
      <sheetData sheetId="6">
        <row r="9">
          <cell r="B9">
            <v>3563202.68</v>
          </cell>
        </row>
        <row r="12">
          <cell r="B12">
            <v>2321.2800000000002</v>
          </cell>
        </row>
        <row r="17">
          <cell r="B17">
            <v>78750.759999999995</v>
          </cell>
        </row>
        <row r="25">
          <cell r="B25">
            <v>3.08</v>
          </cell>
        </row>
        <row r="31">
          <cell r="B31">
            <v>417379.66999999993</v>
          </cell>
        </row>
        <row r="32">
          <cell r="B32">
            <v>126701.86</v>
          </cell>
        </row>
        <row r="33">
          <cell r="B33">
            <v>17758.27</v>
          </cell>
        </row>
        <row r="34">
          <cell r="B34">
            <v>51005.41</v>
          </cell>
        </row>
        <row r="35">
          <cell r="B35">
            <v>5462.66</v>
          </cell>
        </row>
        <row r="36">
          <cell r="B36"/>
        </row>
        <row r="37">
          <cell r="B37">
            <v>2321.2800000000002</v>
          </cell>
        </row>
        <row r="38">
          <cell r="B38"/>
        </row>
        <row r="40">
          <cell r="B40">
            <v>39272.370000000003</v>
          </cell>
        </row>
        <row r="41">
          <cell r="B41">
            <v>58096.31</v>
          </cell>
        </row>
        <row r="44">
          <cell r="B44">
            <v>29530.079999999998</v>
          </cell>
        </row>
        <row r="46">
          <cell r="B46">
            <v>214960.31000000003</v>
          </cell>
        </row>
        <row r="48">
          <cell r="B48">
            <v>520278.72000000003</v>
          </cell>
        </row>
        <row r="50">
          <cell r="B50">
            <v>19089.349999999995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15606.419999999998</v>
          </cell>
        </row>
        <row r="56">
          <cell r="B56">
            <v>788.72</v>
          </cell>
        </row>
        <row r="57">
          <cell r="B57">
            <v>66.2</v>
          </cell>
        </row>
        <row r="58">
          <cell r="B58"/>
        </row>
        <row r="59">
          <cell r="B59"/>
        </row>
        <row r="60">
          <cell r="B60">
            <v>1604163.84</v>
          </cell>
        </row>
      </sheetData>
      <sheetData sheetId="7"/>
      <sheetData sheetId="8">
        <row r="9">
          <cell r="B9">
            <v>3187936.08</v>
          </cell>
        </row>
        <row r="12">
          <cell r="B12">
            <v>1863.27</v>
          </cell>
        </row>
        <row r="17">
          <cell r="B17">
            <v>94201.5</v>
          </cell>
        </row>
        <row r="25">
          <cell r="B25">
            <v>3.08</v>
          </cell>
        </row>
        <row r="31">
          <cell r="B31">
            <v>409013.39999999997</v>
          </cell>
        </row>
        <row r="32">
          <cell r="B32">
            <v>116810.52</v>
          </cell>
        </row>
        <row r="33">
          <cell r="B33">
            <v>35550.449999999997</v>
          </cell>
        </row>
        <row r="34">
          <cell r="B34">
            <v>45486.81</v>
          </cell>
        </row>
        <row r="35">
          <cell r="B35"/>
        </row>
        <row r="37">
          <cell r="B37">
            <v>1863.27</v>
          </cell>
        </row>
        <row r="40">
          <cell r="B40">
            <v>39468.26</v>
          </cell>
        </row>
        <row r="41">
          <cell r="B41">
            <v>71579.92</v>
          </cell>
        </row>
        <row r="44">
          <cell r="B44">
            <v>67642.970000000016</v>
          </cell>
        </row>
        <row r="46">
          <cell r="B46">
            <v>205878.66</v>
          </cell>
        </row>
        <row r="48">
          <cell r="B48">
            <v>430318.08999999997</v>
          </cell>
        </row>
        <row r="50">
          <cell r="B50">
            <v>18449.61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8199.2900000000009</v>
          </cell>
        </row>
        <row r="56">
          <cell r="B56">
            <v>788.72</v>
          </cell>
        </row>
        <row r="57">
          <cell r="B57">
            <v>69.19</v>
          </cell>
        </row>
        <row r="58">
          <cell r="B58"/>
        </row>
        <row r="59">
          <cell r="B59"/>
        </row>
        <row r="60">
          <cell r="B60">
            <v>1079250.26</v>
          </cell>
        </row>
      </sheetData>
      <sheetData sheetId="9"/>
      <sheetData sheetId="10">
        <row r="9">
          <cell r="B9">
            <v>3062936.48</v>
          </cell>
        </row>
        <row r="12">
          <cell r="B12"/>
        </row>
        <row r="16">
          <cell r="B16">
            <v>0</v>
          </cell>
        </row>
        <row r="17">
          <cell r="B17">
            <v>99758.49</v>
          </cell>
        </row>
        <row r="25">
          <cell r="B25">
            <v>1730.52</v>
          </cell>
        </row>
        <row r="31">
          <cell r="B31">
            <v>431678.2</v>
          </cell>
        </row>
        <row r="32">
          <cell r="B32">
            <v>118794.68</v>
          </cell>
        </row>
        <row r="33">
          <cell r="B33">
            <v>30212.67</v>
          </cell>
        </row>
        <row r="34">
          <cell r="B34">
            <v>48236.83</v>
          </cell>
        </row>
        <row r="35">
          <cell r="B35"/>
        </row>
        <row r="36">
          <cell r="B36"/>
        </row>
        <row r="37">
          <cell r="B37"/>
        </row>
        <row r="40">
          <cell r="B40">
            <v>46853.83</v>
          </cell>
        </row>
        <row r="41">
          <cell r="B41">
            <v>72109.23</v>
          </cell>
        </row>
        <row r="44">
          <cell r="B44">
            <v>32778.81</v>
          </cell>
        </row>
        <row r="46">
          <cell r="B46">
            <v>242765.26</v>
          </cell>
        </row>
        <row r="48">
          <cell r="B48">
            <v>617645.72</v>
          </cell>
        </row>
        <row r="50">
          <cell r="B50">
            <v>20596.75</v>
          </cell>
        </row>
        <row r="52">
          <cell r="B52">
            <v>1680.91</v>
          </cell>
        </row>
        <row r="53">
          <cell r="B53"/>
        </row>
        <row r="54">
          <cell r="B54"/>
        </row>
        <row r="55">
          <cell r="B55">
            <v>9375.14</v>
          </cell>
        </row>
        <row r="56">
          <cell r="B56">
            <v>788.72</v>
          </cell>
        </row>
        <row r="57">
          <cell r="B57">
            <v>20.8</v>
          </cell>
        </row>
        <row r="58">
          <cell r="B58"/>
        </row>
        <row r="59">
          <cell r="B59"/>
        </row>
        <row r="60">
          <cell r="B60">
            <v>1251570.1399999999</v>
          </cell>
        </row>
        <row r="68">
          <cell r="B68">
            <v>2925107.6899999995</v>
          </cell>
        </row>
      </sheetData>
      <sheetData sheetId="11"/>
      <sheetData sheetId="12">
        <row r="9">
          <cell r="C9">
            <v>3496430.99</v>
          </cell>
        </row>
        <row r="12">
          <cell r="B12"/>
        </row>
        <row r="16">
          <cell r="B16">
            <v>0</v>
          </cell>
        </row>
        <row r="17">
          <cell r="C17">
            <v>122287.52</v>
          </cell>
        </row>
        <row r="25">
          <cell r="C25">
            <v>853.7</v>
          </cell>
        </row>
        <row r="31">
          <cell r="C31">
            <v>422944.77999999997</v>
          </cell>
        </row>
        <row r="32">
          <cell r="C32">
            <v>116920.57999999999</v>
          </cell>
        </row>
        <row r="33">
          <cell r="C33">
            <v>27330.649999999998</v>
          </cell>
        </row>
        <row r="34">
          <cell r="C34">
            <v>53513.25</v>
          </cell>
        </row>
        <row r="35">
          <cell r="C35">
            <v>4536.87</v>
          </cell>
        </row>
        <row r="36">
          <cell r="B36"/>
        </row>
        <row r="37">
          <cell r="B37"/>
        </row>
        <row r="40">
          <cell r="C40">
            <v>48094.89</v>
          </cell>
        </row>
        <row r="41">
          <cell r="C41">
            <v>92597.4</v>
          </cell>
        </row>
        <row r="44">
          <cell r="C44">
            <v>31155.420000000006</v>
          </cell>
        </row>
        <row r="46">
          <cell r="C46">
            <v>324795.36999999994</v>
          </cell>
        </row>
        <row r="48">
          <cell r="C48">
            <v>511356.01</v>
          </cell>
        </row>
        <row r="50">
          <cell r="C50">
            <v>18764.169999999998</v>
          </cell>
        </row>
        <row r="52">
          <cell r="C52"/>
        </row>
        <row r="53">
          <cell r="B53"/>
        </row>
        <row r="54">
          <cell r="B54"/>
        </row>
        <row r="55">
          <cell r="C55">
            <v>6755.04</v>
          </cell>
        </row>
        <row r="56">
          <cell r="C56">
            <v>814.43000000000006</v>
          </cell>
        </row>
        <row r="57">
          <cell r="C57">
            <v>22.77</v>
          </cell>
        </row>
        <row r="58">
          <cell r="B58"/>
        </row>
        <row r="59">
          <cell r="B59"/>
        </row>
        <row r="60">
          <cell r="C60">
            <v>1367675.56</v>
          </cell>
        </row>
      </sheetData>
      <sheetData sheetId="13"/>
      <sheetData sheetId="14">
        <row r="9">
          <cell r="B9">
            <v>3433399.67</v>
          </cell>
        </row>
        <row r="17">
          <cell r="B17">
            <v>109851.84</v>
          </cell>
        </row>
        <row r="25">
          <cell r="B25">
            <v>3938.7599999999998</v>
          </cell>
        </row>
        <row r="31">
          <cell r="B31">
            <v>410996.36000000004</v>
          </cell>
        </row>
        <row r="32">
          <cell r="B32">
            <v>107240.08000000002</v>
          </cell>
        </row>
        <row r="33">
          <cell r="B33">
            <v>41504.92</v>
          </cell>
        </row>
        <row r="34">
          <cell r="B34">
            <v>50377.21</v>
          </cell>
        </row>
        <row r="35">
          <cell r="B35"/>
        </row>
        <row r="40">
          <cell r="B40">
            <v>52086.77</v>
          </cell>
        </row>
        <row r="41">
          <cell r="B41">
            <v>106564.28</v>
          </cell>
        </row>
        <row r="44">
          <cell r="B44">
            <v>28479.750000000004</v>
          </cell>
        </row>
        <row r="46">
          <cell r="B46">
            <v>283778.83</v>
          </cell>
        </row>
        <row r="48">
          <cell r="B48">
            <v>438773.81</v>
          </cell>
        </row>
        <row r="50">
          <cell r="B50">
            <v>32701.64</v>
          </cell>
        </row>
        <row r="55">
          <cell r="B55">
            <v>8046.07</v>
          </cell>
        </row>
        <row r="56">
          <cell r="B56">
            <v>1028.72</v>
          </cell>
        </row>
        <row r="57">
          <cell r="B57">
            <v>20.79</v>
          </cell>
        </row>
        <row r="60">
          <cell r="B60">
            <v>1324411.6400000001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4"/>
      <sheetName val="01.24 Balancete"/>
      <sheetName val="02.24"/>
      <sheetName val="02.24 Balancete"/>
      <sheetName val="03.24"/>
      <sheetName val="03.24 Balancete"/>
      <sheetName val="04.24"/>
      <sheetName val="04.24 Balancete"/>
      <sheetName val="05.24"/>
      <sheetName val="05.24 Balancete"/>
      <sheetName val="06.24"/>
      <sheetName val="06.24 Balancete"/>
      <sheetName val="07.24"/>
      <sheetName val="07.24 Balancete"/>
      <sheetName val="08.24"/>
      <sheetName val="08.24 Balancete"/>
      <sheetName val="09.24"/>
      <sheetName val="09.24 Balancete"/>
      <sheetName val="10.24"/>
      <sheetName val="10.24 Balancete"/>
      <sheetName val="11.24"/>
      <sheetName val="11.24 Balancete"/>
      <sheetName val="12.24"/>
      <sheetName val="12.24 Balancete"/>
      <sheetName val="2024"/>
      <sheetName val="BalanceteBase"/>
    </sheetNames>
    <sheetDataSet>
      <sheetData sheetId="0" refreshError="1">
        <row r="63">
          <cell r="B63"/>
        </row>
      </sheetData>
      <sheetData sheetId="1" refreshError="1"/>
      <sheetData sheetId="2" refreshError="1">
        <row r="26">
          <cell r="B26"/>
        </row>
        <row r="52">
          <cell r="B52"/>
        </row>
        <row r="53">
          <cell r="B53"/>
        </row>
        <row r="54">
          <cell r="B54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9">
          <cell r="B49"/>
        </row>
        <row r="52">
          <cell r="B52"/>
        </row>
        <row r="53">
          <cell r="B53"/>
        </row>
        <row r="54">
          <cell r="B54"/>
        </row>
        <row r="58">
          <cell r="B58"/>
        </row>
        <row r="59">
          <cell r="B59"/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A0F7-B56C-45BF-B866-886104CD963A}">
  <sheetPr>
    <pageSetUpPr fitToPage="1"/>
  </sheetPr>
  <dimension ref="A2:L71"/>
  <sheetViews>
    <sheetView showGridLines="0" tabSelected="1" view="pageBreakPreview" zoomScale="90" zoomScaleNormal="100" zoomScaleSheetLayoutView="90" workbookViewId="0">
      <selection activeCell="E80" sqref="E80"/>
    </sheetView>
  </sheetViews>
  <sheetFormatPr defaultRowHeight="11.25" x14ac:dyDescent="0.2"/>
  <cols>
    <col min="1" max="1" width="54.5703125" style="2" bestFit="1" customWidth="1"/>
    <col min="2" max="2" width="17" style="2" customWidth="1"/>
    <col min="3" max="3" width="14.28515625" style="2" bestFit="1" customWidth="1"/>
    <col min="4" max="4" width="14" style="2" bestFit="1" customWidth="1"/>
    <col min="5" max="5" width="14.28515625" style="2" bestFit="1" customWidth="1"/>
    <col min="6" max="7" width="17.42578125" style="2" bestFit="1" customWidth="1"/>
    <col min="8" max="9" width="14.28515625" style="2" bestFit="1" customWidth="1"/>
    <col min="10" max="10" width="15.5703125" style="2" bestFit="1" customWidth="1"/>
    <col min="11" max="11" width="4.85546875" style="2" bestFit="1" customWidth="1"/>
    <col min="12" max="12" width="12.85546875" style="2" bestFit="1" customWidth="1"/>
    <col min="13" max="16384" width="9.140625" style="2"/>
  </cols>
  <sheetData>
    <row r="2" spans="1:12" ht="12" customHeight="1" x14ac:dyDescent="0.2">
      <c r="A2" s="20" t="s">
        <v>75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1"/>
    </row>
    <row r="3" spans="1:12" ht="12" customHeight="1" x14ac:dyDescent="0.2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3"/>
      <c r="L3" s="3"/>
    </row>
    <row r="4" spans="1:12" ht="12" customHeight="1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3"/>
      <c r="L4" s="3"/>
    </row>
    <row r="5" spans="1:12" ht="12" customHeight="1" x14ac:dyDescent="0.2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</row>
    <row r="6" spans="1:12" ht="12" customHeight="1" thickBot="1" x14ac:dyDescent="0.25"/>
    <row r="7" spans="1:12" ht="12" customHeight="1" thickBot="1" x14ac:dyDescent="0.25">
      <c r="A7" s="24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19"/>
    </row>
    <row r="8" spans="1:12" ht="12" customHeight="1" thickBot="1" x14ac:dyDescent="0.25">
      <c r="A8" s="25"/>
      <c r="B8" s="4" t="s">
        <v>12</v>
      </c>
      <c r="C8" s="4" t="s">
        <v>12</v>
      </c>
      <c r="D8" s="4" t="s">
        <v>12</v>
      </c>
      <c r="E8" s="4" t="s">
        <v>12</v>
      </c>
      <c r="F8" s="4" t="s">
        <v>12</v>
      </c>
      <c r="G8" s="4" t="s">
        <v>12</v>
      </c>
      <c r="H8" s="4" t="s">
        <v>12</v>
      </c>
      <c r="I8" s="4" t="s">
        <v>12</v>
      </c>
      <c r="J8" s="4" t="s">
        <v>12</v>
      </c>
      <c r="K8" s="19"/>
    </row>
    <row r="9" spans="1:12" ht="12" customHeight="1" thickBot="1" x14ac:dyDescent="0.25">
      <c r="A9" s="5" t="s">
        <v>13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2" ht="12" customHeight="1" thickBot="1" x14ac:dyDescent="0.25">
      <c r="A10" s="8" t="s">
        <v>14</v>
      </c>
      <c r="B10" s="18">
        <f>'[1]01.25'!B9</f>
        <v>2687856.15</v>
      </c>
      <c r="C10" s="18">
        <f>'[1]02.25'!B9</f>
        <v>3230360.92</v>
      </c>
      <c r="D10" s="18">
        <f>'[1]03.25'!B9</f>
        <v>3260330.45</v>
      </c>
      <c r="E10" s="18">
        <f>'[1]04.25'!B9</f>
        <v>3563202.68</v>
      </c>
      <c r="F10" s="18">
        <f>'[1]05.25'!B9</f>
        <v>3187936.08</v>
      </c>
      <c r="G10" s="18">
        <f>'[1]06.25'!B9</f>
        <v>3062936.48</v>
      </c>
      <c r="H10" s="18">
        <f>'[1]07.25 - DePara'!C9</f>
        <v>3496430.99</v>
      </c>
      <c r="I10" s="18">
        <f>'[1]08.25'!B9</f>
        <v>3433399.67</v>
      </c>
      <c r="J10" s="11">
        <f>SUM(B10:I10)</f>
        <v>25922453.420000002</v>
      </c>
      <c r="K10" s="7"/>
    </row>
    <row r="11" spans="1:12" ht="12" customHeight="1" thickBot="1" x14ac:dyDescent="0.25">
      <c r="A11" s="8" t="s">
        <v>15</v>
      </c>
      <c r="B11" s="9"/>
      <c r="C11" s="9"/>
      <c r="D11" s="9"/>
      <c r="E11" s="9"/>
      <c r="F11" s="9"/>
      <c r="G11" s="9"/>
      <c r="H11" s="10"/>
      <c r="I11" s="10"/>
      <c r="J11" s="11"/>
      <c r="K11" s="7"/>
    </row>
    <row r="12" spans="1:12" ht="12" customHeight="1" thickBot="1" x14ac:dyDescent="0.25">
      <c r="A12" s="8" t="s">
        <v>16</v>
      </c>
      <c r="B12" s="9">
        <f>'[1]01.25'!B11</f>
        <v>0</v>
      </c>
      <c r="C12" s="9">
        <f>'[1]02.25'!B11</f>
        <v>0</v>
      </c>
      <c r="D12" s="9"/>
      <c r="E12" s="9"/>
      <c r="F12" s="9"/>
      <c r="G12" s="9"/>
      <c r="H12" s="10"/>
      <c r="I12" s="10"/>
      <c r="J12" s="11">
        <f>SUM(B12:I12)</f>
        <v>0</v>
      </c>
      <c r="K12" s="7"/>
    </row>
    <row r="13" spans="1:12" ht="12" customHeight="1" thickBot="1" x14ac:dyDescent="0.25">
      <c r="A13" s="8" t="s">
        <v>17</v>
      </c>
      <c r="B13" s="9">
        <f>'[1]01.25'!B12</f>
        <v>2579.34</v>
      </c>
      <c r="C13" s="9">
        <f>'[1]02.25'!B12</f>
        <v>2321.2800000000002</v>
      </c>
      <c r="D13" s="9">
        <f>'[1]03.25'!B12</f>
        <v>2321.2800000000002</v>
      </c>
      <c r="E13" s="9">
        <f>'[1]04.25'!B12</f>
        <v>2321.2800000000002</v>
      </c>
      <c r="F13" s="9">
        <f>'[1]05.25'!B12</f>
        <v>1863.27</v>
      </c>
      <c r="G13" s="9">
        <f>'[1]06.25'!B12</f>
        <v>0</v>
      </c>
      <c r="H13" s="10">
        <f>'[1]07.25 - DePara'!B12</f>
        <v>0</v>
      </c>
      <c r="I13" s="10"/>
      <c r="J13" s="11">
        <f>SUM(B13:I13)</f>
        <v>11406.450000000003</v>
      </c>
      <c r="K13" s="7"/>
    </row>
    <row r="14" spans="1:12" ht="12" customHeight="1" thickBot="1" x14ac:dyDescent="0.25">
      <c r="A14" s="12" t="s">
        <v>18</v>
      </c>
      <c r="B14" s="11">
        <f>SUM(B10:B13)</f>
        <v>2690435.4899999998</v>
      </c>
      <c r="C14" s="11">
        <f t="shared" ref="C14:I14" si="0">SUM(C10:C13)</f>
        <v>3232682.1999999997</v>
      </c>
      <c r="D14" s="11">
        <f t="shared" si="0"/>
        <v>3262651.73</v>
      </c>
      <c r="E14" s="11">
        <f t="shared" si="0"/>
        <v>3565523.96</v>
      </c>
      <c r="F14" s="11">
        <f t="shared" si="0"/>
        <v>3189799.35</v>
      </c>
      <c r="G14" s="11">
        <f t="shared" si="0"/>
        <v>3062936.48</v>
      </c>
      <c r="H14" s="11">
        <f t="shared" si="0"/>
        <v>3496430.99</v>
      </c>
      <c r="I14" s="11">
        <f t="shared" si="0"/>
        <v>3433399.67</v>
      </c>
      <c r="J14" s="11">
        <f>SUM(J10:J13)</f>
        <v>25933859.870000001</v>
      </c>
      <c r="K14" s="7"/>
    </row>
    <row r="15" spans="1:12" ht="12" customHeight="1" thickBot="1" x14ac:dyDescent="0.25">
      <c r="A15" s="8" t="s">
        <v>19</v>
      </c>
      <c r="B15" s="9"/>
      <c r="C15" s="9"/>
      <c r="D15" s="9"/>
      <c r="E15" s="9"/>
      <c r="F15" s="9"/>
      <c r="G15" s="9"/>
      <c r="H15" s="9"/>
      <c r="I15" s="9"/>
      <c r="J15" s="11"/>
      <c r="K15" s="7"/>
    </row>
    <row r="16" spans="1:12" ht="12" customHeight="1" thickBot="1" x14ac:dyDescent="0.25">
      <c r="A16" s="8" t="s">
        <v>20</v>
      </c>
      <c r="B16" s="9"/>
      <c r="C16" s="9"/>
      <c r="D16" s="9"/>
      <c r="E16" s="9"/>
      <c r="F16" s="9"/>
      <c r="G16" s="9"/>
      <c r="H16" s="9"/>
      <c r="I16" s="9"/>
      <c r="J16" s="11"/>
      <c r="K16" s="7"/>
    </row>
    <row r="17" spans="1:11" ht="12" customHeight="1" thickBot="1" x14ac:dyDescent="0.25">
      <c r="A17" s="12" t="s">
        <v>21</v>
      </c>
      <c r="B17" s="11">
        <f t="shared" ref="B17:I17" si="1">SUM(B15:B16)</f>
        <v>0</v>
      </c>
      <c r="C17" s="9">
        <f>'[1]02.25'!B16</f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9">
        <f>'[1]06.25'!B16</f>
        <v>0</v>
      </c>
      <c r="H17" s="10">
        <f>'[1]07.25 - DePara'!B16</f>
        <v>0</v>
      </c>
      <c r="I17" s="11">
        <f t="shared" si="1"/>
        <v>0</v>
      </c>
      <c r="J17" s="11">
        <f>SUM(J15:J16)</f>
        <v>0</v>
      </c>
      <c r="K17" s="7"/>
    </row>
    <row r="18" spans="1:11" ht="12" customHeight="1" thickBot="1" x14ac:dyDescent="0.25">
      <c r="A18" s="12" t="s">
        <v>22</v>
      </c>
      <c r="B18" s="9">
        <f>'[1]01.25'!B17</f>
        <v>28049.24</v>
      </c>
      <c r="C18" s="9">
        <f>'[1]02.25'!B17</f>
        <v>42702.559999999998</v>
      </c>
      <c r="D18" s="9">
        <f>'[1]03.25'!B17</f>
        <v>60921.65</v>
      </c>
      <c r="E18" s="9">
        <f>'[1]04.25'!B17</f>
        <v>78750.759999999995</v>
      </c>
      <c r="F18" s="9">
        <f>'[1]05.25'!B17</f>
        <v>94201.5</v>
      </c>
      <c r="G18" s="9">
        <f>'[1]06.25'!B17</f>
        <v>99758.49</v>
      </c>
      <c r="H18" s="10">
        <f>'[1]07.25 - DePara'!C17</f>
        <v>122287.52</v>
      </c>
      <c r="I18" s="10">
        <f>'[1]08.25'!B17</f>
        <v>109851.84</v>
      </c>
      <c r="J18" s="11">
        <f>SUM(B18:I18)</f>
        <v>636523.55999999994</v>
      </c>
      <c r="K18" s="7"/>
    </row>
    <row r="19" spans="1:11" ht="12" customHeight="1" thickBot="1" x14ac:dyDescent="0.25">
      <c r="A19" s="12" t="s">
        <v>23</v>
      </c>
      <c r="B19" s="11">
        <f t="shared" ref="B19:I19" si="2">SUM(B20:B23)</f>
        <v>0</v>
      </c>
      <c r="C19" s="11">
        <f t="shared" si="2"/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 t="shared" si="2"/>
        <v>0</v>
      </c>
      <c r="J19" s="11">
        <f>SUM(J20:J23)</f>
        <v>0</v>
      </c>
      <c r="K19" s="7"/>
    </row>
    <row r="20" spans="1:11" ht="12" customHeight="1" thickBot="1" x14ac:dyDescent="0.25">
      <c r="A20" s="14" t="s">
        <v>24</v>
      </c>
      <c r="B20" s="9"/>
      <c r="C20" s="9"/>
      <c r="D20" s="9"/>
      <c r="E20" s="9"/>
      <c r="F20" s="9"/>
      <c r="G20" s="9"/>
      <c r="H20" s="9"/>
      <c r="I20" s="9"/>
      <c r="J20" s="11"/>
      <c r="K20" s="7"/>
    </row>
    <row r="21" spans="1:11" ht="12" customHeight="1" thickBot="1" x14ac:dyDescent="0.25">
      <c r="A21" s="14" t="s">
        <v>25</v>
      </c>
      <c r="B21" s="9"/>
      <c r="C21" s="9"/>
      <c r="D21" s="9"/>
      <c r="E21" s="9"/>
      <c r="F21" s="9"/>
      <c r="G21" s="9"/>
      <c r="H21" s="9"/>
      <c r="I21" s="9"/>
      <c r="J21" s="11"/>
      <c r="K21" s="7"/>
    </row>
    <row r="22" spans="1:11" ht="12" customHeight="1" thickBot="1" x14ac:dyDescent="0.25">
      <c r="A22" s="14" t="s">
        <v>26</v>
      </c>
      <c r="B22" s="9"/>
      <c r="C22" s="9"/>
      <c r="D22" s="9"/>
      <c r="E22" s="9"/>
      <c r="F22" s="9"/>
      <c r="G22" s="9"/>
      <c r="H22" s="9"/>
      <c r="I22" s="9"/>
      <c r="J22" s="11"/>
      <c r="K22" s="7"/>
    </row>
    <row r="23" spans="1:11" ht="12" customHeight="1" thickBot="1" x14ac:dyDescent="0.25">
      <c r="A23" s="14" t="s">
        <v>27</v>
      </c>
      <c r="B23" s="9"/>
      <c r="C23" s="9"/>
      <c r="D23" s="9"/>
      <c r="E23" s="9"/>
      <c r="F23" s="9"/>
      <c r="G23" s="9"/>
      <c r="H23" s="9"/>
      <c r="I23" s="9"/>
      <c r="J23" s="11"/>
      <c r="K23" s="7"/>
    </row>
    <row r="24" spans="1:11" ht="12" customHeight="1" thickBot="1" x14ac:dyDescent="0.25">
      <c r="A24" s="12" t="s">
        <v>28</v>
      </c>
      <c r="B24" s="11">
        <f t="shared" ref="B24:G24" si="3">SUM(B25:B27)</f>
        <v>3.08</v>
      </c>
      <c r="C24" s="11">
        <f t="shared" si="3"/>
        <v>3.08</v>
      </c>
      <c r="D24" s="11">
        <f t="shared" si="3"/>
        <v>5045.33</v>
      </c>
      <c r="E24" s="11">
        <f t="shared" si="3"/>
        <v>3.08</v>
      </c>
      <c r="F24" s="11">
        <f t="shared" si="3"/>
        <v>3.08</v>
      </c>
      <c r="G24" s="11">
        <f t="shared" si="3"/>
        <v>1730.52</v>
      </c>
      <c r="H24" s="11">
        <f>SUM(H25:H27)</f>
        <v>853.7</v>
      </c>
      <c r="I24" s="11">
        <f>SUM(I25:I27)</f>
        <v>3938.7599999999998</v>
      </c>
      <c r="J24" s="11">
        <f>SUM(J25:J27)</f>
        <v>11580.63</v>
      </c>
      <c r="K24" s="7"/>
    </row>
    <row r="25" spans="1:11" ht="12" customHeight="1" thickBot="1" x14ac:dyDescent="0.25">
      <c r="A25" s="14" t="s">
        <v>29</v>
      </c>
      <c r="B25" s="9"/>
      <c r="C25" s="9"/>
      <c r="D25" s="9"/>
      <c r="E25" s="9"/>
      <c r="F25" s="9"/>
      <c r="G25" s="9"/>
      <c r="H25" s="9"/>
      <c r="I25" s="9"/>
      <c r="J25" s="11"/>
      <c r="K25" s="7"/>
    </row>
    <row r="26" spans="1:11" ht="12" customHeight="1" thickBot="1" x14ac:dyDescent="0.25">
      <c r="A26" s="14" t="s">
        <v>30</v>
      </c>
      <c r="B26" s="9">
        <f>'[1]01.25'!B25</f>
        <v>3.08</v>
      </c>
      <c r="C26" s="9">
        <f>'[1]02.25'!B25</f>
        <v>3.08</v>
      </c>
      <c r="D26" s="9">
        <f>'[1]03.25'!B25</f>
        <v>5045.33</v>
      </c>
      <c r="E26" s="9">
        <f>'[1]04.25'!B25</f>
        <v>3.08</v>
      </c>
      <c r="F26" s="9">
        <f>'[1]05.25'!B25</f>
        <v>3.08</v>
      </c>
      <c r="G26" s="9">
        <f>'[1]06.25'!B25</f>
        <v>1730.52</v>
      </c>
      <c r="H26" s="10">
        <f>'[1]07.25 - DePara'!C25</f>
        <v>853.7</v>
      </c>
      <c r="I26" s="10">
        <f>'[1]08.25'!B25</f>
        <v>3938.7599999999998</v>
      </c>
      <c r="J26" s="11">
        <f>SUM(B26:I26)</f>
        <v>11580.63</v>
      </c>
      <c r="K26" s="7"/>
    </row>
    <row r="27" spans="1:11" ht="12" customHeight="1" thickBot="1" x14ac:dyDescent="0.25">
      <c r="A27" s="14" t="s">
        <v>31</v>
      </c>
      <c r="B27" s="9"/>
      <c r="C27" s="9">
        <f>'[2]02.24'!B26</f>
        <v>0</v>
      </c>
      <c r="D27" s="9"/>
      <c r="E27" s="9"/>
      <c r="F27" s="9"/>
      <c r="G27" s="9"/>
      <c r="H27" s="10"/>
      <c r="I27" s="10"/>
      <c r="J27" s="11">
        <f>SUM(B27:I27)</f>
        <v>0</v>
      </c>
      <c r="K27" s="7"/>
    </row>
    <row r="28" spans="1:11" ht="12" customHeight="1" thickBot="1" x14ac:dyDescent="0.25">
      <c r="A28" s="12" t="s">
        <v>32</v>
      </c>
      <c r="B28" s="11">
        <f t="shared" ref="B28:D28" si="4">B18+B19+B24</f>
        <v>28052.320000000003</v>
      </c>
      <c r="C28" s="11">
        <f t="shared" si="4"/>
        <v>42705.64</v>
      </c>
      <c r="D28" s="11">
        <f t="shared" si="4"/>
        <v>65966.98</v>
      </c>
      <c r="E28" s="11">
        <f>E18+E19+E24</f>
        <v>78753.84</v>
      </c>
      <c r="F28" s="11">
        <f>F18+F19+F24</f>
        <v>94204.58</v>
      </c>
      <c r="G28" s="11">
        <f>G18+G19+G24</f>
        <v>101489.01000000001</v>
      </c>
      <c r="H28" s="11">
        <f>H18+H19+H24</f>
        <v>123141.22</v>
      </c>
      <c r="I28" s="11">
        <f t="shared" ref="I28" si="5">I18+I19+I24</f>
        <v>113790.59999999999</v>
      </c>
      <c r="J28" s="11">
        <f>J18+J19+J24</f>
        <v>648104.18999999994</v>
      </c>
      <c r="K28" s="7"/>
    </row>
    <row r="29" spans="1:11" ht="12" customHeight="1" thickBot="1" x14ac:dyDescent="0.25">
      <c r="A29" s="12" t="s">
        <v>33</v>
      </c>
      <c r="B29" s="11">
        <f t="shared" ref="B29:D29" si="6">B14+B17+B28</f>
        <v>2718487.8099999996</v>
      </c>
      <c r="C29" s="11">
        <f t="shared" si="6"/>
        <v>3275387.84</v>
      </c>
      <c r="D29" s="11">
        <f t="shared" si="6"/>
        <v>3328618.71</v>
      </c>
      <c r="E29" s="11">
        <f>E14+E17+E28</f>
        <v>3644277.8</v>
      </c>
      <c r="F29" s="11">
        <f>F14+F17+F28</f>
        <v>3284003.93</v>
      </c>
      <c r="G29" s="11">
        <f>G14+G17+G28</f>
        <v>3164425.49</v>
      </c>
      <c r="H29" s="11">
        <f>H14+H17+H28</f>
        <v>3619572.2100000004</v>
      </c>
      <c r="I29" s="11">
        <f t="shared" ref="I29" si="7">I14+I17+I28</f>
        <v>3547190.27</v>
      </c>
      <c r="J29" s="11">
        <f>J14+J17+J28</f>
        <v>26581964.060000002</v>
      </c>
      <c r="K29" s="7"/>
    </row>
    <row r="30" spans="1:11" ht="12" customHeight="1" thickBot="1" x14ac:dyDescent="0.25">
      <c r="A30" s="5" t="s">
        <v>34</v>
      </c>
      <c r="B30" s="6"/>
      <c r="C30" s="6"/>
      <c r="D30" s="6"/>
      <c r="E30" s="6"/>
      <c r="F30" s="6"/>
      <c r="G30" s="6"/>
      <c r="H30" s="6"/>
      <c r="I30" s="6"/>
      <c r="J30" s="6"/>
      <c r="K30" s="7"/>
    </row>
    <row r="31" spans="1:11" ht="12" customHeight="1" thickBot="1" x14ac:dyDescent="0.25">
      <c r="A31" s="12" t="s">
        <v>35</v>
      </c>
      <c r="B31" s="11">
        <f t="shared" ref="B31:I31" si="8">SUM(B32:B40)</f>
        <v>703625.77</v>
      </c>
      <c r="C31" s="11">
        <f>SUM(C32:C40)</f>
        <v>655484.61999999988</v>
      </c>
      <c r="D31" s="11">
        <f t="shared" si="8"/>
        <v>650223.04</v>
      </c>
      <c r="E31" s="11">
        <f t="shared" si="8"/>
        <v>717997.83000000007</v>
      </c>
      <c r="F31" s="11">
        <f t="shared" si="8"/>
        <v>719772.62999999989</v>
      </c>
      <c r="G31" s="11">
        <f>SUM(G32:G40)</f>
        <v>747885.44</v>
      </c>
      <c r="H31" s="11">
        <f t="shared" si="8"/>
        <v>765938.41999999993</v>
      </c>
      <c r="I31" s="11">
        <f t="shared" si="8"/>
        <v>768769.62000000011</v>
      </c>
      <c r="J31" s="11">
        <f>SUM(J32:J40)</f>
        <v>5729697.3699999992</v>
      </c>
      <c r="K31" s="7"/>
    </row>
    <row r="32" spans="1:11" ht="12" customHeight="1" thickBot="1" x14ac:dyDescent="0.25">
      <c r="A32" s="14" t="s">
        <v>36</v>
      </c>
      <c r="B32" s="9">
        <f>'[1]01.25'!B31</f>
        <v>393264.77999999997</v>
      </c>
      <c r="C32" s="9">
        <f>'[1]02.25'!B31</f>
        <v>384039.57999999996</v>
      </c>
      <c r="D32" s="9">
        <f>'[1]03.25'!B31</f>
        <v>386022.61</v>
      </c>
      <c r="E32" s="9">
        <f>'[1]04.25'!B31</f>
        <v>417379.66999999993</v>
      </c>
      <c r="F32" s="9">
        <f>'[1]05.25'!B31</f>
        <v>409013.39999999997</v>
      </c>
      <c r="G32" s="9">
        <f>'[1]06.25'!B31</f>
        <v>431678.2</v>
      </c>
      <c r="H32" s="10">
        <f>'[1]07.25 - DePara'!C31</f>
        <v>422944.77999999997</v>
      </c>
      <c r="I32" s="10">
        <f>'[1]08.25'!B31</f>
        <v>410996.36000000004</v>
      </c>
      <c r="J32" s="11">
        <f t="shared" ref="J32:J39" si="9">SUM(B32:I32)</f>
        <v>3255339.3799999994</v>
      </c>
      <c r="K32" s="7"/>
    </row>
    <row r="33" spans="1:11" ht="12" customHeight="1" thickBot="1" x14ac:dyDescent="0.25">
      <c r="A33" s="14" t="s">
        <v>37</v>
      </c>
      <c r="B33" s="9">
        <f>'[1]01.25'!B32</f>
        <v>109456.59</v>
      </c>
      <c r="C33" s="9">
        <f>'[1]02.25'!B32</f>
        <v>108330.73000000001</v>
      </c>
      <c r="D33" s="9">
        <f>'[1]03.25'!B32</f>
        <v>113501.56</v>
      </c>
      <c r="E33" s="9">
        <f>'[1]04.25'!B32</f>
        <v>126701.86</v>
      </c>
      <c r="F33" s="9">
        <f>'[1]05.25'!B32</f>
        <v>116810.52</v>
      </c>
      <c r="G33" s="9">
        <f>'[1]06.25'!B32</f>
        <v>118794.68</v>
      </c>
      <c r="H33" s="10">
        <f>'[1]07.25 - DePara'!C32</f>
        <v>116920.57999999999</v>
      </c>
      <c r="I33" s="10">
        <f>'[1]08.25'!B32</f>
        <v>107240.08000000002</v>
      </c>
      <c r="J33" s="11">
        <f t="shared" si="9"/>
        <v>917756.59999999986</v>
      </c>
      <c r="K33" s="7"/>
    </row>
    <row r="34" spans="1:11" ht="12" customHeight="1" thickBot="1" x14ac:dyDescent="0.25">
      <c r="A34" s="14" t="s">
        <v>38</v>
      </c>
      <c r="B34" s="9">
        <f>'[1]01.25'!B33</f>
        <v>31628.79</v>
      </c>
      <c r="C34" s="9">
        <f>'[1]02.25'!B33</f>
        <v>27743.190000000002</v>
      </c>
      <c r="D34" s="9">
        <f>'[1]03.25'!B33</f>
        <v>19939.989999999998</v>
      </c>
      <c r="E34" s="9">
        <f>'[1]04.25'!B33</f>
        <v>17758.27</v>
      </c>
      <c r="F34" s="9">
        <f>'[1]05.25'!B33</f>
        <v>35550.449999999997</v>
      </c>
      <c r="G34" s="9">
        <f>'[1]06.25'!B33</f>
        <v>30212.67</v>
      </c>
      <c r="H34" s="10">
        <f>'[1]07.25 - DePara'!C33</f>
        <v>27330.649999999998</v>
      </c>
      <c r="I34" s="10">
        <f>'[1]08.25'!B33</f>
        <v>41504.92</v>
      </c>
      <c r="J34" s="11">
        <f t="shared" si="9"/>
        <v>231668.93</v>
      </c>
      <c r="K34" s="7"/>
    </row>
    <row r="35" spans="1:11" ht="12" customHeight="1" thickBot="1" x14ac:dyDescent="0.25">
      <c r="A35" s="14" t="s">
        <v>39</v>
      </c>
      <c r="B35" s="9">
        <f>'[1]01.25'!B34</f>
        <v>46651.67</v>
      </c>
      <c r="C35" s="9">
        <f>'[1]02.25'!B34</f>
        <v>41832.519999999997</v>
      </c>
      <c r="D35" s="9">
        <f>'[1]03.25'!B34</f>
        <v>38689.339999999997</v>
      </c>
      <c r="E35" s="9">
        <f>'[1]04.25'!B34</f>
        <v>51005.41</v>
      </c>
      <c r="F35" s="9">
        <f>'[1]05.25'!B34</f>
        <v>45486.81</v>
      </c>
      <c r="G35" s="9">
        <f>'[1]06.25'!B34</f>
        <v>48236.83</v>
      </c>
      <c r="H35" s="10">
        <f>'[1]07.25 - DePara'!C34</f>
        <v>53513.25</v>
      </c>
      <c r="I35" s="10">
        <f>'[1]08.25'!B34</f>
        <v>50377.21</v>
      </c>
      <c r="J35" s="11">
        <f t="shared" si="9"/>
        <v>375793.04000000004</v>
      </c>
      <c r="K35" s="7"/>
    </row>
    <row r="36" spans="1:11" ht="12" customHeight="1" thickBot="1" x14ac:dyDescent="0.25">
      <c r="A36" s="14" t="s">
        <v>40</v>
      </c>
      <c r="B36" s="9">
        <f>'[1]01.25'!B35</f>
        <v>4050.27</v>
      </c>
      <c r="C36" s="9">
        <f>'[1]02.25'!B35</f>
        <v>0</v>
      </c>
      <c r="D36" s="9">
        <f>'[1]03.25'!B35</f>
        <v>0</v>
      </c>
      <c r="E36" s="9">
        <f>'[1]04.25'!B35</f>
        <v>5462.66</v>
      </c>
      <c r="F36" s="9">
        <f>'[1]05.25'!B35</f>
        <v>0</v>
      </c>
      <c r="G36" s="9">
        <f>'[1]06.25'!B35</f>
        <v>0</v>
      </c>
      <c r="H36" s="10">
        <f>'[1]07.25 - DePara'!C35</f>
        <v>4536.87</v>
      </c>
      <c r="I36" s="10">
        <f>'[1]08.25'!B35</f>
        <v>0</v>
      </c>
      <c r="J36" s="11">
        <f t="shared" si="9"/>
        <v>14049.8</v>
      </c>
      <c r="K36" s="7"/>
    </row>
    <row r="37" spans="1:11" ht="12" customHeight="1" thickBot="1" x14ac:dyDescent="0.25">
      <c r="A37" s="14" t="s">
        <v>41</v>
      </c>
      <c r="B37" s="9">
        <f>'[1]01.25'!B36</f>
        <v>0</v>
      </c>
      <c r="C37" s="9">
        <f>'[1]02.25'!B36</f>
        <v>0</v>
      </c>
      <c r="D37" s="9">
        <f>'[1]03.25'!B36</f>
        <v>0</v>
      </c>
      <c r="E37" s="9">
        <f>'[1]04.25'!B36</f>
        <v>0</v>
      </c>
      <c r="F37" s="9"/>
      <c r="G37" s="9">
        <f>'[1]06.25'!B36</f>
        <v>0</v>
      </c>
      <c r="H37" s="10">
        <f>'[1]07.25 - DePara'!B36</f>
        <v>0</v>
      </c>
      <c r="I37" s="9"/>
      <c r="J37" s="11">
        <f t="shared" si="9"/>
        <v>0</v>
      </c>
      <c r="K37" s="7"/>
    </row>
    <row r="38" spans="1:11" ht="12" customHeight="1" thickBot="1" x14ac:dyDescent="0.25">
      <c r="A38" s="14" t="s">
        <v>42</v>
      </c>
      <c r="B38" s="9">
        <f>'[1]01.25'!B37</f>
        <v>2579.34</v>
      </c>
      <c r="C38" s="9">
        <f>'[1]02.25'!B37</f>
        <v>2321.2800000000002</v>
      </c>
      <c r="D38" s="9">
        <f>'[1]03.25'!B37</f>
        <v>2321.2800000000002</v>
      </c>
      <c r="E38" s="9">
        <f>'[1]04.25'!B37</f>
        <v>2321.2800000000002</v>
      </c>
      <c r="F38" s="9">
        <f>'[1]05.25'!B37</f>
        <v>1863.27</v>
      </c>
      <c r="G38" s="9">
        <f>'[1]06.25'!B37</f>
        <v>0</v>
      </c>
      <c r="H38" s="10">
        <f>'[1]07.25 - DePara'!B37</f>
        <v>0</v>
      </c>
      <c r="I38" s="10"/>
      <c r="J38" s="13">
        <f t="shared" si="9"/>
        <v>11406.450000000003</v>
      </c>
      <c r="K38" s="7"/>
    </row>
    <row r="39" spans="1:11" ht="12" customHeight="1" thickBot="1" x14ac:dyDescent="0.25">
      <c r="A39" s="14" t="s">
        <v>43</v>
      </c>
      <c r="B39" s="9"/>
      <c r="C39" s="9">
        <f>'[1]02.25'!B38</f>
        <v>0</v>
      </c>
      <c r="D39" s="9">
        <f>'[1]03.25'!B38</f>
        <v>0</v>
      </c>
      <c r="E39" s="9">
        <f>'[1]04.25'!B38</f>
        <v>0</v>
      </c>
      <c r="F39" s="9"/>
      <c r="G39" s="9"/>
      <c r="H39" s="9"/>
      <c r="I39" s="9"/>
      <c r="J39" s="11">
        <f t="shared" si="9"/>
        <v>0</v>
      </c>
      <c r="K39" s="7"/>
    </row>
    <row r="40" spans="1:11" ht="12" customHeight="1" thickBot="1" x14ac:dyDescent="0.25">
      <c r="A40" s="12" t="s">
        <v>44</v>
      </c>
      <c r="B40" s="11">
        <f t="shared" ref="B40:I40" si="10">SUM(B41:B42)</f>
        <v>115994.32999999999</v>
      </c>
      <c r="C40" s="11">
        <f t="shared" si="10"/>
        <v>91217.32</v>
      </c>
      <c r="D40" s="11">
        <f t="shared" si="10"/>
        <v>89748.26</v>
      </c>
      <c r="E40" s="11">
        <f t="shared" si="10"/>
        <v>97368.68</v>
      </c>
      <c r="F40" s="11">
        <f t="shared" si="10"/>
        <v>111048.18</v>
      </c>
      <c r="G40" s="11">
        <f t="shared" si="10"/>
        <v>118963.06</v>
      </c>
      <c r="H40" s="11">
        <f t="shared" si="10"/>
        <v>140692.28999999998</v>
      </c>
      <c r="I40" s="11">
        <f t="shared" si="10"/>
        <v>158651.04999999999</v>
      </c>
      <c r="J40" s="11">
        <f>SUM(J41:J42)</f>
        <v>923683.16999999993</v>
      </c>
      <c r="K40" s="7"/>
    </row>
    <row r="41" spans="1:11" s="16" customFormat="1" ht="12" customHeight="1" thickBot="1" x14ac:dyDescent="0.25">
      <c r="A41" s="14" t="s">
        <v>45</v>
      </c>
      <c r="B41" s="9">
        <f>'[1]01.25'!B40</f>
        <v>39714.9</v>
      </c>
      <c r="C41" s="9">
        <f>'[1]02.25'!B40</f>
        <v>34167.83</v>
      </c>
      <c r="D41" s="9">
        <f>'[1]03.25'!B40</f>
        <v>29118.63</v>
      </c>
      <c r="E41" s="9">
        <f>'[1]04.25'!B40</f>
        <v>39272.370000000003</v>
      </c>
      <c r="F41" s="9">
        <f>'[1]05.25'!B40</f>
        <v>39468.26</v>
      </c>
      <c r="G41" s="9">
        <f>'[1]06.25'!B40</f>
        <v>46853.83</v>
      </c>
      <c r="H41" s="10">
        <f>'[1]07.25 - DePara'!C40</f>
        <v>48094.89</v>
      </c>
      <c r="I41" s="10">
        <f>'[1]08.25'!B40</f>
        <v>52086.77</v>
      </c>
      <c r="J41" s="11">
        <f>SUM(B41:I41)</f>
        <v>328777.48000000004</v>
      </c>
      <c r="K41" s="15"/>
    </row>
    <row r="42" spans="1:11" s="16" customFormat="1" ht="12" customHeight="1" thickBot="1" x14ac:dyDescent="0.25">
      <c r="A42" s="14" t="s">
        <v>46</v>
      </c>
      <c r="B42" s="9">
        <f>'[1]01.25'!B41</f>
        <v>76279.429999999993</v>
      </c>
      <c r="C42" s="9">
        <f>'[1]02.25'!B41</f>
        <v>57049.49</v>
      </c>
      <c r="D42" s="9">
        <f>'[1]03.25'!B41</f>
        <v>60629.63</v>
      </c>
      <c r="E42" s="9">
        <f>'[1]04.25'!B41</f>
        <v>58096.31</v>
      </c>
      <c r="F42" s="9">
        <f>'[1]05.25'!B41</f>
        <v>71579.92</v>
      </c>
      <c r="G42" s="9">
        <f>'[1]06.25'!B41</f>
        <v>72109.23</v>
      </c>
      <c r="H42" s="10">
        <f>'[1]07.25 - DePara'!C41</f>
        <v>92597.4</v>
      </c>
      <c r="I42" s="10">
        <f>'[1]08.25'!B41</f>
        <v>106564.28</v>
      </c>
      <c r="J42" s="11">
        <f>SUM(B42:I42)</f>
        <v>594905.68999999994</v>
      </c>
      <c r="K42" s="15"/>
    </row>
    <row r="43" spans="1:11" ht="12" customHeight="1" thickBot="1" x14ac:dyDescent="0.25">
      <c r="A43" s="12" t="s">
        <v>47</v>
      </c>
      <c r="B43" s="11">
        <f t="shared" ref="B43:I43" si="11">B44+B47</f>
        <v>234259.44</v>
      </c>
      <c r="C43" s="11">
        <f t="shared" si="11"/>
        <v>245346.26</v>
      </c>
      <c r="D43" s="11">
        <f t="shared" si="11"/>
        <v>239294.66</v>
      </c>
      <c r="E43" s="11">
        <f t="shared" si="11"/>
        <v>244490.39</v>
      </c>
      <c r="F43" s="11">
        <f t="shared" si="11"/>
        <v>273521.63</v>
      </c>
      <c r="G43" s="11">
        <f t="shared" si="11"/>
        <v>275544.07</v>
      </c>
      <c r="H43" s="11">
        <f t="shared" si="11"/>
        <v>355950.78999999992</v>
      </c>
      <c r="I43" s="11">
        <f t="shared" si="11"/>
        <v>312258.58</v>
      </c>
      <c r="J43" s="11">
        <f>J44+J47</f>
        <v>2180665.8200000003</v>
      </c>
      <c r="K43" s="7"/>
    </row>
    <row r="44" spans="1:11" ht="12" customHeight="1" thickBot="1" x14ac:dyDescent="0.25">
      <c r="A44" s="12" t="s">
        <v>48</v>
      </c>
      <c r="B44" s="11">
        <f t="shared" ref="B44:C44" si="12">B45+B46</f>
        <v>27642.66</v>
      </c>
      <c r="C44" s="11">
        <f t="shared" si="12"/>
        <v>33237.079999999994</v>
      </c>
      <c r="D44" s="11">
        <f>D45+D46</f>
        <v>31383.09</v>
      </c>
      <c r="E44" s="11">
        <f t="shared" ref="E44:I44" si="13">E45+E46</f>
        <v>29530.079999999998</v>
      </c>
      <c r="F44" s="11">
        <f t="shared" si="13"/>
        <v>67642.970000000016</v>
      </c>
      <c r="G44" s="11">
        <f t="shared" si="13"/>
        <v>32778.81</v>
      </c>
      <c r="H44" s="11">
        <f t="shared" si="13"/>
        <v>31155.420000000006</v>
      </c>
      <c r="I44" s="11">
        <f t="shared" si="13"/>
        <v>28479.750000000004</v>
      </c>
      <c r="J44" s="11">
        <f>J45+J46</f>
        <v>281849.86000000004</v>
      </c>
      <c r="K44" s="7"/>
    </row>
    <row r="45" spans="1:11" ht="12" customHeight="1" thickBot="1" x14ac:dyDescent="0.25">
      <c r="A45" s="14" t="s">
        <v>49</v>
      </c>
      <c r="B45" s="9">
        <f>'[1]01.25'!B44</f>
        <v>27642.66</v>
      </c>
      <c r="C45" s="9">
        <f>'[1]02.25'!B44</f>
        <v>33237.079999999994</v>
      </c>
      <c r="D45" s="9">
        <f>'[1]03.25'!B44</f>
        <v>31383.09</v>
      </c>
      <c r="E45" s="9">
        <f>'[1]04.25'!B44</f>
        <v>29530.079999999998</v>
      </c>
      <c r="F45" s="9">
        <f>'[1]05.25'!B44</f>
        <v>67642.970000000016</v>
      </c>
      <c r="G45" s="9">
        <f>'[1]06.25'!B44</f>
        <v>32778.81</v>
      </c>
      <c r="H45" s="10">
        <f>'[1]07.25 - DePara'!C44</f>
        <v>31155.420000000006</v>
      </c>
      <c r="I45" s="10">
        <f>'[1]08.25'!B44</f>
        <v>28479.750000000004</v>
      </c>
      <c r="J45" s="11">
        <f>SUM(B45:I45)</f>
        <v>281849.86000000004</v>
      </c>
      <c r="K45" s="7"/>
    </row>
    <row r="46" spans="1:11" ht="12" customHeight="1" thickBot="1" x14ac:dyDescent="0.25">
      <c r="A46" s="14" t="s">
        <v>50</v>
      </c>
      <c r="B46" s="9"/>
      <c r="C46" s="9"/>
      <c r="D46" s="9"/>
      <c r="E46" s="9"/>
      <c r="F46" s="9"/>
      <c r="G46" s="9"/>
      <c r="H46" s="9"/>
      <c r="I46" s="9"/>
      <c r="J46" s="11">
        <f>SUM(B46:I46)</f>
        <v>0</v>
      </c>
      <c r="K46" s="7"/>
    </row>
    <row r="47" spans="1:11" ht="12" customHeight="1" thickBot="1" x14ac:dyDescent="0.25">
      <c r="A47" s="8" t="s">
        <v>51</v>
      </c>
      <c r="B47" s="9">
        <f>'[1]01.25'!B46</f>
        <v>206616.78</v>
      </c>
      <c r="C47" s="9">
        <f>'[1]02.25'!B46</f>
        <v>212109.18000000002</v>
      </c>
      <c r="D47" s="9">
        <f>'[1]03.25'!B46</f>
        <v>207911.57</v>
      </c>
      <c r="E47" s="9">
        <f>'[1]04.25'!B46</f>
        <v>214960.31000000003</v>
      </c>
      <c r="F47" s="9">
        <f>'[1]05.25'!B46</f>
        <v>205878.66</v>
      </c>
      <c r="G47" s="9">
        <f>'[1]06.25'!B46</f>
        <v>242765.26</v>
      </c>
      <c r="H47" s="10">
        <f>'[1]07.25 - DePara'!C46</f>
        <v>324795.36999999994</v>
      </c>
      <c r="I47" s="10">
        <f>'[1]08.25'!B46</f>
        <v>283778.83</v>
      </c>
      <c r="J47" s="11">
        <f>SUM(B47:I47)</f>
        <v>1898815.9600000002</v>
      </c>
      <c r="K47" s="7"/>
    </row>
    <row r="48" spans="1:11" ht="12" customHeight="1" thickBot="1" x14ac:dyDescent="0.25">
      <c r="A48" s="12" t="s">
        <v>52</v>
      </c>
      <c r="B48" s="11">
        <f t="shared" ref="B48:H48" si="14">SUM(B49:B51)</f>
        <v>408390.07000000007</v>
      </c>
      <c r="C48" s="11">
        <f t="shared" si="14"/>
        <v>464307.42999999993</v>
      </c>
      <c r="D48" s="11">
        <f t="shared" si="14"/>
        <v>451504.06</v>
      </c>
      <c r="E48" s="11">
        <f t="shared" si="14"/>
        <v>539368.07000000007</v>
      </c>
      <c r="F48" s="11">
        <f t="shared" si="14"/>
        <v>448767.69999999995</v>
      </c>
      <c r="G48" s="11">
        <f t="shared" si="14"/>
        <v>638242.47</v>
      </c>
      <c r="H48" s="11">
        <f t="shared" si="14"/>
        <v>530120.18000000005</v>
      </c>
      <c r="I48" s="11">
        <f>SUM(I49:I51)</f>
        <v>471475.45</v>
      </c>
      <c r="J48" s="11">
        <f>SUM(J49:J51)</f>
        <v>3952175.4299999997</v>
      </c>
      <c r="K48" s="7"/>
    </row>
    <row r="49" spans="1:11" ht="12" customHeight="1" thickBot="1" x14ac:dyDescent="0.25">
      <c r="A49" s="14" t="s">
        <v>53</v>
      </c>
      <c r="B49" s="9">
        <f>'[1]01.25'!B48</f>
        <v>391725.54000000004</v>
      </c>
      <c r="C49" s="9">
        <f>'[1]02.25'!B48</f>
        <v>428456.06999999995</v>
      </c>
      <c r="D49" s="9">
        <f>'[1]03.25'!B48</f>
        <v>425727.12</v>
      </c>
      <c r="E49" s="9">
        <f>'[1]04.25'!B48</f>
        <v>520278.72000000003</v>
      </c>
      <c r="F49" s="9">
        <f>'[1]05.25'!B48</f>
        <v>430318.08999999997</v>
      </c>
      <c r="G49" s="9">
        <f>'[1]06.25'!B48</f>
        <v>617645.72</v>
      </c>
      <c r="H49" s="10">
        <f>'[1]07.25 - DePara'!C48</f>
        <v>511356.01</v>
      </c>
      <c r="I49" s="10">
        <f>'[1]08.25'!B48</f>
        <v>438773.81</v>
      </c>
      <c r="J49" s="11">
        <f t="shared" ref="J49:J61" si="15">SUM(B49:I49)</f>
        <v>3764281.0799999996</v>
      </c>
      <c r="K49" s="7"/>
    </row>
    <row r="50" spans="1:11" ht="12" customHeight="1" thickBot="1" x14ac:dyDescent="0.25">
      <c r="A50" s="14" t="s">
        <v>54</v>
      </c>
      <c r="B50" s="9"/>
      <c r="C50" s="9"/>
      <c r="D50" s="9"/>
      <c r="E50" s="9"/>
      <c r="F50" s="9"/>
      <c r="G50" s="9"/>
      <c r="H50" s="9"/>
      <c r="I50" s="10">
        <f>'[2]08.24'!B49</f>
        <v>0</v>
      </c>
      <c r="J50" s="11">
        <f t="shared" si="15"/>
        <v>0</v>
      </c>
      <c r="K50" s="7"/>
    </row>
    <row r="51" spans="1:11" ht="12" customHeight="1" thickBot="1" x14ac:dyDescent="0.25">
      <c r="A51" s="14" t="s">
        <v>55</v>
      </c>
      <c r="B51" s="9">
        <f>'[1]01.25'!B50</f>
        <v>16664.53</v>
      </c>
      <c r="C51" s="9">
        <f>'[1]02.25'!B50</f>
        <v>35851.360000000001</v>
      </c>
      <c r="D51" s="9">
        <f>'[1]03.25'!B50</f>
        <v>25776.940000000002</v>
      </c>
      <c r="E51" s="9">
        <f>'[1]04.25'!B50</f>
        <v>19089.349999999995</v>
      </c>
      <c r="F51" s="9">
        <f>'[1]05.25'!B50</f>
        <v>18449.61</v>
      </c>
      <c r="G51" s="9">
        <f>'[1]06.25'!B50</f>
        <v>20596.75</v>
      </c>
      <c r="H51" s="10">
        <f>'[1]07.25 - DePara'!C50</f>
        <v>18764.169999999998</v>
      </c>
      <c r="I51" s="10">
        <f>'[1]08.25'!B50</f>
        <v>32701.64</v>
      </c>
      <c r="J51" s="11">
        <f t="shared" si="15"/>
        <v>187894.34999999998</v>
      </c>
      <c r="K51" s="7"/>
    </row>
    <row r="52" spans="1:11" ht="12" customHeight="1" thickBot="1" x14ac:dyDescent="0.25">
      <c r="A52" s="12" t="s">
        <v>56</v>
      </c>
      <c r="B52" s="9">
        <f>'[1]01.25'!B51</f>
        <v>0</v>
      </c>
      <c r="C52" s="11">
        <f t="shared" ref="C52:I52" si="16">SUM(C53:C55)</f>
        <v>0</v>
      </c>
      <c r="D52" s="11">
        <f t="shared" si="16"/>
        <v>0</v>
      </c>
      <c r="E52" s="11">
        <f t="shared" si="16"/>
        <v>0</v>
      </c>
      <c r="F52" s="11">
        <f t="shared" si="16"/>
        <v>0</v>
      </c>
      <c r="G52" s="11">
        <f t="shared" si="16"/>
        <v>1680.91</v>
      </c>
      <c r="H52" s="11">
        <f t="shared" si="16"/>
        <v>0</v>
      </c>
      <c r="I52" s="11">
        <f t="shared" si="16"/>
        <v>0</v>
      </c>
      <c r="J52" s="11">
        <f t="shared" si="15"/>
        <v>1680.91</v>
      </c>
      <c r="K52" s="7"/>
    </row>
    <row r="53" spans="1:11" ht="12" customHeight="1" thickBot="1" x14ac:dyDescent="0.25">
      <c r="A53" s="14" t="s">
        <v>57</v>
      </c>
      <c r="B53" s="9">
        <f>'[1]01.25'!B52</f>
        <v>0</v>
      </c>
      <c r="C53" s="9">
        <f>'[2]02.24'!B52</f>
        <v>0</v>
      </c>
      <c r="D53" s="9">
        <f>'[1]03.25'!B52</f>
        <v>0</v>
      </c>
      <c r="E53" s="9">
        <f>'[1]04.25'!B52</f>
        <v>0</v>
      </c>
      <c r="F53" s="9">
        <f>'[1]05.25'!B52</f>
        <v>0</v>
      </c>
      <c r="G53" s="9">
        <f>'[1]06.25'!B52</f>
        <v>1680.91</v>
      </c>
      <c r="H53" s="10">
        <f>'[1]07.25 - DePara'!C52</f>
        <v>0</v>
      </c>
      <c r="I53" s="10">
        <f>'[2]08.24'!B52</f>
        <v>0</v>
      </c>
      <c r="J53" s="11">
        <f t="shared" si="15"/>
        <v>1680.91</v>
      </c>
      <c r="K53" s="7"/>
    </row>
    <row r="54" spans="1:11" ht="12" customHeight="1" thickBot="1" x14ac:dyDescent="0.25">
      <c r="A54" s="14" t="s">
        <v>58</v>
      </c>
      <c r="B54" s="9">
        <f>'[1]01.25'!B53</f>
        <v>0</v>
      </c>
      <c r="C54" s="9">
        <f>'[2]02.24'!B53</f>
        <v>0</v>
      </c>
      <c r="D54" s="9">
        <f>'[1]03.25'!B53</f>
        <v>0</v>
      </c>
      <c r="E54" s="9">
        <f>'[1]04.25'!B53</f>
        <v>0</v>
      </c>
      <c r="F54" s="9">
        <f>'[1]05.25'!B53</f>
        <v>0</v>
      </c>
      <c r="G54" s="9">
        <f>'[1]06.25'!B53</f>
        <v>0</v>
      </c>
      <c r="H54" s="10">
        <f>'[1]07.25 - DePara'!B53</f>
        <v>0</v>
      </c>
      <c r="I54" s="10">
        <f>'[2]08.24'!B53</f>
        <v>0</v>
      </c>
      <c r="J54" s="11">
        <f t="shared" si="15"/>
        <v>0</v>
      </c>
      <c r="K54" s="7"/>
    </row>
    <row r="55" spans="1:11" ht="12" customHeight="1" thickBot="1" x14ac:dyDescent="0.25">
      <c r="A55" s="14" t="s">
        <v>59</v>
      </c>
      <c r="B55" s="9">
        <f>'[1]01.25'!B54</f>
        <v>0</v>
      </c>
      <c r="C55" s="9">
        <f>'[2]02.24'!B54</f>
        <v>0</v>
      </c>
      <c r="D55" s="9">
        <f>'[1]03.25'!B54</f>
        <v>0</v>
      </c>
      <c r="E55" s="9">
        <f>'[1]04.25'!B54</f>
        <v>0</v>
      </c>
      <c r="F55" s="9">
        <f>'[1]05.25'!B54</f>
        <v>0</v>
      </c>
      <c r="G55" s="9">
        <f>'[1]06.25'!B54</f>
        <v>0</v>
      </c>
      <c r="H55" s="10">
        <f>'[1]07.25 - DePara'!B54</f>
        <v>0</v>
      </c>
      <c r="I55" s="10">
        <f>'[2]08.24'!B54</f>
        <v>0</v>
      </c>
      <c r="J55" s="11">
        <f t="shared" si="15"/>
        <v>0</v>
      </c>
      <c r="K55" s="7"/>
    </row>
    <row r="56" spans="1:11" ht="12" customHeight="1" thickBot="1" x14ac:dyDescent="0.25">
      <c r="A56" s="8" t="s">
        <v>60</v>
      </c>
      <c r="B56" s="9">
        <f>'[1]01.25'!B55</f>
        <v>4367.57</v>
      </c>
      <c r="C56" s="9">
        <f>'[1]02.25'!B55</f>
        <v>11555.74</v>
      </c>
      <c r="D56" s="9">
        <f>'[1]03.25'!B55</f>
        <v>7260.88</v>
      </c>
      <c r="E56" s="9">
        <f>'[1]04.25'!B55</f>
        <v>15606.419999999998</v>
      </c>
      <c r="F56" s="9">
        <f>'[1]05.25'!B55</f>
        <v>8199.2900000000009</v>
      </c>
      <c r="G56" s="9">
        <f>'[1]06.25'!B55</f>
        <v>9375.14</v>
      </c>
      <c r="H56" s="10">
        <f>'[1]07.25 - DePara'!C55</f>
        <v>6755.04</v>
      </c>
      <c r="I56" s="10">
        <f>'[1]08.25'!B55</f>
        <v>8046.07</v>
      </c>
      <c r="J56" s="11">
        <f t="shared" si="15"/>
        <v>71166.149999999994</v>
      </c>
      <c r="K56" s="7"/>
    </row>
    <row r="57" spans="1:11" ht="12" customHeight="1" thickBot="1" x14ac:dyDescent="0.25">
      <c r="A57" s="8" t="s">
        <v>61</v>
      </c>
      <c r="B57" s="9">
        <f>'[1]01.25'!B56</f>
        <v>788.72</v>
      </c>
      <c r="C57" s="9">
        <f>'[1]02.25'!B56</f>
        <v>788.72</v>
      </c>
      <c r="D57" s="9">
        <f>'[1]03.25'!B56</f>
        <v>5901.42</v>
      </c>
      <c r="E57" s="9">
        <f>'[1]04.25'!B56</f>
        <v>788.72</v>
      </c>
      <c r="F57" s="9">
        <f>'[1]05.25'!B56</f>
        <v>788.72</v>
      </c>
      <c r="G57" s="9">
        <f>'[1]06.25'!B56</f>
        <v>788.72</v>
      </c>
      <c r="H57" s="10">
        <f>'[1]07.25 - DePara'!C56</f>
        <v>814.43000000000006</v>
      </c>
      <c r="I57" s="10">
        <f>'[1]08.25'!B56</f>
        <v>1028.72</v>
      </c>
      <c r="J57" s="11">
        <f t="shared" si="15"/>
        <v>11688.169999999998</v>
      </c>
      <c r="K57" s="7"/>
    </row>
    <row r="58" spans="1:11" ht="12" customHeight="1" thickBot="1" x14ac:dyDescent="0.25">
      <c r="A58" s="8" t="s">
        <v>62</v>
      </c>
      <c r="B58" s="9">
        <f>'[1]01.25'!B57</f>
        <v>871.2</v>
      </c>
      <c r="C58" s="9">
        <f>'[1]02.25'!B57</f>
        <v>122.48</v>
      </c>
      <c r="D58" s="9">
        <f>'[1]03.25'!B57</f>
        <v>89.3</v>
      </c>
      <c r="E58" s="9">
        <f>'[1]04.25'!B57</f>
        <v>66.2</v>
      </c>
      <c r="F58" s="9">
        <f>'[1]05.25'!B57</f>
        <v>69.19</v>
      </c>
      <c r="G58" s="9">
        <f>'[1]06.25'!B57</f>
        <v>20.8</v>
      </c>
      <c r="H58" s="10">
        <f>'[1]07.25 - DePara'!C57</f>
        <v>22.77</v>
      </c>
      <c r="I58" s="10">
        <f>'[1]08.25'!B57</f>
        <v>20.79</v>
      </c>
      <c r="J58" s="11">
        <f t="shared" si="15"/>
        <v>1282.73</v>
      </c>
      <c r="K58" s="7"/>
    </row>
    <row r="59" spans="1:11" ht="12" customHeight="1" thickBot="1" x14ac:dyDescent="0.25">
      <c r="A59" s="8" t="s">
        <v>63</v>
      </c>
      <c r="B59" s="9"/>
      <c r="C59" s="9"/>
      <c r="D59" s="9">
        <f>'[1]03.25'!B58</f>
        <v>0</v>
      </c>
      <c r="E59" s="9">
        <f>'[1]04.25'!B58</f>
        <v>0</v>
      </c>
      <c r="F59" s="9">
        <f>'[1]05.25'!B58</f>
        <v>0</v>
      </c>
      <c r="G59" s="9">
        <f>'[1]06.25'!B58</f>
        <v>0</v>
      </c>
      <c r="H59" s="10">
        <f>'[1]07.25 - DePara'!B58</f>
        <v>0</v>
      </c>
      <c r="I59" s="10">
        <f>'[2]08.24'!B58</f>
        <v>0</v>
      </c>
      <c r="J59" s="11">
        <f t="shared" si="15"/>
        <v>0</v>
      </c>
      <c r="K59" s="7"/>
    </row>
    <row r="60" spans="1:11" ht="12" customHeight="1" thickBot="1" x14ac:dyDescent="0.25">
      <c r="A60" s="8" t="s">
        <v>64</v>
      </c>
      <c r="B60" s="9"/>
      <c r="C60" s="9"/>
      <c r="D60" s="9">
        <f>'[1]03.25'!B59</f>
        <v>0</v>
      </c>
      <c r="E60" s="9">
        <f>'[1]04.25'!B59</f>
        <v>0</v>
      </c>
      <c r="F60" s="9">
        <f>'[1]05.25'!B59</f>
        <v>0</v>
      </c>
      <c r="G60" s="9">
        <f>'[1]06.25'!B59</f>
        <v>0</v>
      </c>
      <c r="H60" s="10">
        <f>'[1]07.25 - DePara'!B59</f>
        <v>0</v>
      </c>
      <c r="I60" s="10">
        <f>'[2]08.24'!B59</f>
        <v>0</v>
      </c>
      <c r="J60" s="11">
        <f t="shared" si="15"/>
        <v>0</v>
      </c>
      <c r="K60" s="7"/>
    </row>
    <row r="61" spans="1:11" ht="12" customHeight="1" thickBot="1" x14ac:dyDescent="0.25">
      <c r="A61" s="8" t="s">
        <v>65</v>
      </c>
      <c r="B61" s="9">
        <f>'[1]01.25'!B60</f>
        <v>959844.65999999992</v>
      </c>
      <c r="C61" s="9">
        <f>'[1]02.25'!B60</f>
        <v>1053026.51</v>
      </c>
      <c r="D61" s="9">
        <f>'[1]03.25'!B60</f>
        <v>951968.48</v>
      </c>
      <c r="E61" s="9">
        <f>'[1]04.25'!B60</f>
        <v>1604163.84</v>
      </c>
      <c r="F61" s="9">
        <f>'[1]05.25'!B60</f>
        <v>1079250.26</v>
      </c>
      <c r="G61" s="9">
        <f>'[1]06.25'!B60</f>
        <v>1251570.1399999999</v>
      </c>
      <c r="H61" s="10">
        <f>'[1]07.25 - DePara'!C60</f>
        <v>1367675.56</v>
      </c>
      <c r="I61" s="10">
        <f>'[1]08.25'!B60</f>
        <v>1324411.6400000001</v>
      </c>
      <c r="J61" s="11">
        <f t="shared" si="15"/>
        <v>9591911.0899999999</v>
      </c>
      <c r="K61" s="7"/>
    </row>
    <row r="62" spans="1:11" ht="12" customHeight="1" thickBot="1" x14ac:dyDescent="0.25">
      <c r="A62" s="12" t="s">
        <v>66</v>
      </c>
      <c r="B62" s="11">
        <f t="shared" ref="B62:G62" si="17">B31+B43+B48+B52+B56+B57+B58+B61</f>
        <v>2312147.4299999997</v>
      </c>
      <c r="C62" s="11">
        <f t="shared" si="17"/>
        <v>2430631.7599999998</v>
      </c>
      <c r="D62" s="11">
        <f t="shared" si="17"/>
        <v>2306241.84</v>
      </c>
      <c r="E62" s="11">
        <f t="shared" si="17"/>
        <v>3122481.4699999997</v>
      </c>
      <c r="F62" s="11">
        <f t="shared" si="17"/>
        <v>2530369.42</v>
      </c>
      <c r="G62" s="11">
        <f t="shared" si="17"/>
        <v>2925107.6899999995</v>
      </c>
      <c r="H62" s="11">
        <f>H31+H43+H48+H52+H56+H57+H58+H61</f>
        <v>3027277.1900000004</v>
      </c>
      <c r="I62" s="11">
        <f>I31+I43+I48+I52+I56+I57+I58+I61</f>
        <v>2886010.87</v>
      </c>
      <c r="J62" s="11">
        <f>J31+J43+J48+J52+J56+J57+J58+J61</f>
        <v>21540267.670000002</v>
      </c>
      <c r="K62" s="7"/>
    </row>
    <row r="63" spans="1:11" ht="12" customHeight="1" thickBot="1" x14ac:dyDescent="0.25">
      <c r="A63" s="5" t="s">
        <v>67</v>
      </c>
      <c r="B63" s="6"/>
      <c r="C63" s="6"/>
      <c r="D63" s="6"/>
      <c r="E63" s="6"/>
      <c r="F63" s="6"/>
      <c r="G63" s="6"/>
      <c r="H63" s="6"/>
      <c r="I63" s="6"/>
      <c r="J63" s="6"/>
      <c r="K63" s="7"/>
    </row>
    <row r="64" spans="1:11" ht="12" customHeight="1" thickBot="1" x14ac:dyDescent="0.25">
      <c r="A64" s="8" t="s">
        <v>68</v>
      </c>
      <c r="B64" s="9">
        <f>'[2]01.24'!B63</f>
        <v>0</v>
      </c>
      <c r="C64" s="9"/>
      <c r="D64" s="9"/>
      <c r="E64" s="9"/>
      <c r="F64" s="9"/>
      <c r="G64" s="9"/>
      <c r="H64" s="9"/>
      <c r="I64" s="10"/>
      <c r="J64" s="11">
        <f>SUM(B64:I64)</f>
        <v>0</v>
      </c>
      <c r="K64" s="7"/>
    </row>
    <row r="65" spans="1:11" ht="12" customHeight="1" thickBot="1" x14ac:dyDescent="0.25">
      <c r="A65" s="8" t="s">
        <v>69</v>
      </c>
      <c r="B65" s="9"/>
      <c r="C65" s="9"/>
      <c r="D65" s="9"/>
      <c r="E65" s="9"/>
      <c r="F65" s="9"/>
      <c r="G65" s="9"/>
      <c r="H65" s="9"/>
      <c r="I65" s="9"/>
      <c r="J65" s="11">
        <f>SUM(B65:I65)</f>
        <v>0</v>
      </c>
      <c r="K65" s="7"/>
    </row>
    <row r="66" spans="1:11" ht="12" customHeight="1" thickBot="1" x14ac:dyDescent="0.25">
      <c r="A66" s="8" t="s">
        <v>70</v>
      </c>
      <c r="B66" s="9"/>
      <c r="C66" s="9"/>
      <c r="D66" s="9"/>
      <c r="E66" s="9"/>
      <c r="F66" s="9"/>
      <c r="G66" s="9"/>
      <c r="H66" s="9"/>
      <c r="I66" s="9"/>
      <c r="J66" s="11">
        <f>SUM(B66:I66)</f>
        <v>0</v>
      </c>
      <c r="K66" s="7"/>
    </row>
    <row r="67" spans="1:11" ht="12" customHeight="1" thickBot="1" x14ac:dyDescent="0.25">
      <c r="A67" s="8" t="s">
        <v>71</v>
      </c>
      <c r="B67" s="9"/>
      <c r="C67" s="9"/>
      <c r="D67" s="9"/>
      <c r="E67" s="9"/>
      <c r="F67" s="9"/>
      <c r="G67" s="9"/>
      <c r="H67" s="9"/>
      <c r="I67" s="9"/>
      <c r="J67" s="11">
        <f>SUM(B67:I67)</f>
        <v>0</v>
      </c>
      <c r="K67" s="7"/>
    </row>
    <row r="68" spans="1:11" ht="12" customHeight="1" thickBot="1" x14ac:dyDescent="0.25">
      <c r="A68" s="12" t="s">
        <v>72</v>
      </c>
      <c r="B68" s="11">
        <f t="shared" ref="B68:I68" si="18">SUM(B64:B67)</f>
        <v>0</v>
      </c>
      <c r="C68" s="11">
        <f t="shared" si="18"/>
        <v>0</v>
      </c>
      <c r="D68" s="11">
        <f t="shared" si="18"/>
        <v>0</v>
      </c>
      <c r="E68" s="11">
        <f t="shared" si="18"/>
        <v>0</v>
      </c>
      <c r="F68" s="11">
        <f t="shared" si="18"/>
        <v>0</v>
      </c>
      <c r="G68" s="11">
        <f t="shared" si="18"/>
        <v>0</v>
      </c>
      <c r="H68" s="11">
        <f t="shared" si="18"/>
        <v>0</v>
      </c>
      <c r="I68" s="11">
        <f t="shared" si="18"/>
        <v>0</v>
      </c>
      <c r="J68" s="11">
        <f>SUM(B68:I68)</f>
        <v>0</v>
      </c>
      <c r="K68" s="7"/>
    </row>
    <row r="69" spans="1:11" ht="12" customHeight="1" thickBot="1" x14ac:dyDescent="0.25">
      <c r="A69" s="12" t="s">
        <v>73</v>
      </c>
      <c r="B69" s="11">
        <f t="shared" ref="B69:H69" si="19">B62+B68</f>
        <v>2312147.4299999997</v>
      </c>
      <c r="C69" s="11">
        <f t="shared" si="19"/>
        <v>2430631.7599999998</v>
      </c>
      <c r="D69" s="11">
        <f t="shared" si="19"/>
        <v>2306241.84</v>
      </c>
      <c r="E69" s="11">
        <f t="shared" si="19"/>
        <v>3122481.4699999997</v>
      </c>
      <c r="F69" s="11">
        <f t="shared" si="19"/>
        <v>2530369.42</v>
      </c>
      <c r="G69" s="9">
        <f>'[1]06.25'!B68</f>
        <v>2925107.6899999995</v>
      </c>
      <c r="H69" s="11">
        <f t="shared" si="19"/>
        <v>3027277.1900000004</v>
      </c>
      <c r="I69" s="11">
        <f>I62+I68</f>
        <v>2886010.87</v>
      </c>
      <c r="J69" s="11">
        <f>J62+J68</f>
        <v>21540267.670000002</v>
      </c>
      <c r="K69" s="7"/>
    </row>
    <row r="70" spans="1:11" ht="12" customHeight="1" thickBot="1" x14ac:dyDescent="0.25">
      <c r="A70" s="12" t="s">
        <v>74</v>
      </c>
      <c r="B70" s="11">
        <f t="shared" ref="B70:H70" si="20">B29-B69</f>
        <v>406340.37999999989</v>
      </c>
      <c r="C70" s="11">
        <f t="shared" si="20"/>
        <v>844756.08000000007</v>
      </c>
      <c r="D70" s="11">
        <f t="shared" si="20"/>
        <v>1022376.8700000001</v>
      </c>
      <c r="E70" s="11">
        <f t="shared" si="20"/>
        <v>521796.33000000007</v>
      </c>
      <c r="F70" s="11">
        <f t="shared" si="20"/>
        <v>753634.51000000024</v>
      </c>
      <c r="G70" s="11">
        <f t="shared" si="20"/>
        <v>239317.80000000075</v>
      </c>
      <c r="H70" s="11">
        <f t="shared" si="20"/>
        <v>592295.02</v>
      </c>
      <c r="I70" s="11">
        <f>I29-I69</f>
        <v>661179.39999999991</v>
      </c>
      <c r="J70" s="11">
        <f>J29-J69</f>
        <v>5041696.3900000006</v>
      </c>
      <c r="K70" s="7"/>
    </row>
    <row r="71" spans="1:11" ht="12" customHeight="1" x14ac:dyDescent="0.2">
      <c r="A71" s="1"/>
      <c r="G71" s="17"/>
      <c r="H71" s="17"/>
      <c r="I71" s="17"/>
    </row>
  </sheetData>
  <mergeCells count="6">
    <mergeCell ref="K7:K8"/>
    <mergeCell ref="A2:J2"/>
    <mergeCell ref="A3:J3"/>
    <mergeCell ref="A4:J4"/>
    <mergeCell ref="A5:J5"/>
    <mergeCell ref="A7:A8"/>
  </mergeCells>
  <pageMargins left="0.511811024" right="0.511811024" top="0.78740157499999996" bottom="0.78740157499999996" header="0.31496062000000002" footer="0.31496062000000002"/>
  <pageSetup paperSize="9" scale="46" orientation="portrait" r:id="rId1"/>
  <ignoredErrors>
    <ignoredError sqref="C17 J40:J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dcterms:created xsi:type="dcterms:W3CDTF">2025-10-13T12:32:11Z</dcterms:created>
  <dcterms:modified xsi:type="dcterms:W3CDTF">2025-10-13T15:05:11Z</dcterms:modified>
</cp:coreProperties>
</file>