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2025\Demostrativo Contábil\"/>
    </mc:Choice>
  </mc:AlternateContent>
  <xr:revisionPtr revIDLastSave="0" documentId="13_ncr:1_{A9B492AF-37DE-4EE6-BD8C-B29F249A6234}" xr6:coauthVersionLast="47" xr6:coauthVersionMax="47" xr10:uidLastSave="{00000000-0000-0000-0000-000000000000}"/>
  <bookViews>
    <workbookView xWindow="-120" yWindow="-120" windowWidth="20730" windowHeight="11040" xr2:uid="{3490E2B2-32A2-4316-93BE-377C8199811A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7" i="1" l="1"/>
  <c r="L67" i="1"/>
  <c r="K67" i="1"/>
  <c r="J67" i="1"/>
  <c r="I67" i="1"/>
  <c r="H67" i="1"/>
  <c r="G67" i="1"/>
  <c r="F67" i="1"/>
  <c r="E67" i="1"/>
  <c r="D67" i="1"/>
  <c r="C67" i="1"/>
  <c r="N66" i="1"/>
  <c r="N65" i="1"/>
  <c r="N64" i="1"/>
  <c r="B63" i="1"/>
  <c r="B67" i="1" s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I59" i="1"/>
  <c r="I58" i="1"/>
  <c r="N58" i="1" s="1"/>
  <c r="M57" i="1"/>
  <c r="L57" i="1"/>
  <c r="K57" i="1"/>
  <c r="J57" i="1"/>
  <c r="I57" i="1"/>
  <c r="H57" i="1"/>
  <c r="G57" i="1"/>
  <c r="F57" i="1"/>
  <c r="E57" i="1"/>
  <c r="D57" i="1"/>
  <c r="C57" i="1"/>
  <c r="B57" i="1"/>
  <c r="M56" i="1"/>
  <c r="L56" i="1"/>
  <c r="K56" i="1"/>
  <c r="J56" i="1"/>
  <c r="I56" i="1"/>
  <c r="H56" i="1"/>
  <c r="G56" i="1"/>
  <c r="F56" i="1"/>
  <c r="E56" i="1"/>
  <c r="D56" i="1"/>
  <c r="C56" i="1"/>
  <c r="B56" i="1"/>
  <c r="M55" i="1"/>
  <c r="L55" i="1"/>
  <c r="K55" i="1"/>
  <c r="J55" i="1"/>
  <c r="I55" i="1"/>
  <c r="H55" i="1"/>
  <c r="G55" i="1"/>
  <c r="F55" i="1"/>
  <c r="E55" i="1"/>
  <c r="D55" i="1"/>
  <c r="C55" i="1"/>
  <c r="B55" i="1"/>
  <c r="I54" i="1"/>
  <c r="C54" i="1"/>
  <c r="C51" i="1" s="1"/>
  <c r="B54" i="1"/>
  <c r="I53" i="1"/>
  <c r="C53" i="1"/>
  <c r="B53" i="1"/>
  <c r="N53" i="1" s="1"/>
  <c r="L52" i="1"/>
  <c r="L51" i="1" s="1"/>
  <c r="I52" i="1"/>
  <c r="C52" i="1"/>
  <c r="B52" i="1"/>
  <c r="B51" i="1" s="1"/>
  <c r="M51" i="1"/>
  <c r="K51" i="1"/>
  <c r="J51" i="1"/>
  <c r="H51" i="1"/>
  <c r="G51" i="1"/>
  <c r="F51" i="1"/>
  <c r="E51" i="1"/>
  <c r="D51" i="1"/>
  <c r="M50" i="1"/>
  <c r="L50" i="1"/>
  <c r="K50" i="1"/>
  <c r="J50" i="1"/>
  <c r="I50" i="1"/>
  <c r="H50" i="1"/>
  <c r="G50" i="1"/>
  <c r="F50" i="1"/>
  <c r="E50" i="1"/>
  <c r="D50" i="1"/>
  <c r="C50" i="1"/>
  <c r="B50" i="1"/>
  <c r="I49" i="1"/>
  <c r="N49" i="1" s="1"/>
  <c r="M48" i="1"/>
  <c r="L48" i="1"/>
  <c r="K48" i="1"/>
  <c r="J48" i="1"/>
  <c r="I48" i="1"/>
  <c r="H48" i="1"/>
  <c r="G48" i="1"/>
  <c r="G47" i="1" s="1"/>
  <c r="F48" i="1"/>
  <c r="E48" i="1"/>
  <c r="E47" i="1" s="1"/>
  <c r="D48" i="1"/>
  <c r="C48" i="1"/>
  <c r="B48" i="1"/>
  <c r="M47" i="1"/>
  <c r="H47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4" i="1"/>
  <c r="L44" i="1"/>
  <c r="L43" i="1" s="1"/>
  <c r="K44" i="1"/>
  <c r="K43" i="1" s="1"/>
  <c r="K42" i="1" s="1"/>
  <c r="J44" i="1"/>
  <c r="J43" i="1" s="1"/>
  <c r="J42" i="1" s="1"/>
  <c r="I44" i="1"/>
  <c r="H44" i="1"/>
  <c r="G44" i="1"/>
  <c r="G43" i="1" s="1"/>
  <c r="G42" i="1" s="1"/>
  <c r="F44" i="1"/>
  <c r="F43" i="1" s="1"/>
  <c r="F42" i="1" s="1"/>
  <c r="E44" i="1"/>
  <c r="D44" i="1"/>
  <c r="D43" i="1" s="1"/>
  <c r="C44" i="1"/>
  <c r="C43" i="1" s="1"/>
  <c r="C42" i="1" s="1"/>
  <c r="B44" i="1"/>
  <c r="N44" i="1" s="1"/>
  <c r="N43" i="1" s="1"/>
  <c r="M43" i="1"/>
  <c r="I43" i="1"/>
  <c r="H43" i="1"/>
  <c r="E43" i="1"/>
  <c r="E42" i="1" s="1"/>
  <c r="I42" i="1"/>
  <c r="H42" i="1"/>
  <c r="M41" i="1"/>
  <c r="L41" i="1"/>
  <c r="K41" i="1"/>
  <c r="J41" i="1"/>
  <c r="I41" i="1"/>
  <c r="H41" i="1"/>
  <c r="G41" i="1"/>
  <c r="F41" i="1"/>
  <c r="E41" i="1"/>
  <c r="D41" i="1"/>
  <c r="C41" i="1"/>
  <c r="B41" i="1"/>
  <c r="M40" i="1"/>
  <c r="M39" i="1" s="1"/>
  <c r="L40" i="1"/>
  <c r="L39" i="1" s="1"/>
  <c r="K40" i="1"/>
  <c r="K39" i="1" s="1"/>
  <c r="J40" i="1"/>
  <c r="J39" i="1" s="1"/>
  <c r="I40" i="1"/>
  <c r="H40" i="1"/>
  <c r="G40" i="1"/>
  <c r="G39" i="1" s="1"/>
  <c r="F40" i="1"/>
  <c r="F39" i="1" s="1"/>
  <c r="E40" i="1"/>
  <c r="E39" i="1" s="1"/>
  <c r="D40" i="1"/>
  <c r="D39" i="1" s="1"/>
  <c r="C40" i="1"/>
  <c r="C39" i="1" s="1"/>
  <c r="B40" i="1"/>
  <c r="B39" i="1" s="1"/>
  <c r="H39" i="1"/>
  <c r="N38" i="1"/>
  <c r="M37" i="1"/>
  <c r="L37" i="1"/>
  <c r="K37" i="1"/>
  <c r="J37" i="1"/>
  <c r="I37" i="1"/>
  <c r="H37" i="1"/>
  <c r="N36" i="1"/>
  <c r="M35" i="1"/>
  <c r="L35" i="1"/>
  <c r="K35" i="1"/>
  <c r="H35" i="1"/>
  <c r="G35" i="1"/>
  <c r="E35" i="1"/>
  <c r="D35" i="1"/>
  <c r="B35" i="1"/>
  <c r="M34" i="1"/>
  <c r="L34" i="1"/>
  <c r="K34" i="1"/>
  <c r="J34" i="1"/>
  <c r="I34" i="1"/>
  <c r="H34" i="1"/>
  <c r="G34" i="1"/>
  <c r="F34" i="1"/>
  <c r="E34" i="1"/>
  <c r="D34" i="1"/>
  <c r="C34" i="1"/>
  <c r="B34" i="1"/>
  <c r="M33" i="1"/>
  <c r="L33" i="1"/>
  <c r="K33" i="1"/>
  <c r="J33" i="1"/>
  <c r="I33" i="1"/>
  <c r="H33" i="1"/>
  <c r="G33" i="1"/>
  <c r="F33" i="1"/>
  <c r="E33" i="1"/>
  <c r="D33" i="1"/>
  <c r="C33" i="1"/>
  <c r="B33" i="1"/>
  <c r="M32" i="1"/>
  <c r="L32" i="1"/>
  <c r="K32" i="1"/>
  <c r="J32" i="1"/>
  <c r="I32" i="1"/>
  <c r="H32" i="1"/>
  <c r="G32" i="1"/>
  <c r="F32" i="1"/>
  <c r="E32" i="1"/>
  <c r="D32" i="1"/>
  <c r="C32" i="1"/>
  <c r="B32" i="1"/>
  <c r="M31" i="1"/>
  <c r="L31" i="1"/>
  <c r="K31" i="1"/>
  <c r="J31" i="1"/>
  <c r="I31" i="1"/>
  <c r="H31" i="1"/>
  <c r="G31" i="1"/>
  <c r="F31" i="1"/>
  <c r="E31" i="1"/>
  <c r="D31" i="1"/>
  <c r="C31" i="1"/>
  <c r="B31" i="1"/>
  <c r="C26" i="1"/>
  <c r="N26" i="1" s="1"/>
  <c r="M25" i="1"/>
  <c r="L25" i="1"/>
  <c r="K25" i="1"/>
  <c r="J25" i="1"/>
  <c r="I25" i="1"/>
  <c r="I23" i="1" s="1"/>
  <c r="H25" i="1"/>
  <c r="H23" i="1" s="1"/>
  <c r="G25" i="1"/>
  <c r="F25" i="1"/>
  <c r="F23" i="1" s="1"/>
  <c r="E25" i="1"/>
  <c r="E23" i="1" s="1"/>
  <c r="D25" i="1"/>
  <c r="D23" i="1" s="1"/>
  <c r="C25" i="1"/>
  <c r="B25" i="1"/>
  <c r="M23" i="1"/>
  <c r="L23" i="1"/>
  <c r="K23" i="1"/>
  <c r="J23" i="1"/>
  <c r="G23" i="1"/>
  <c r="B23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M17" i="1"/>
  <c r="L17" i="1"/>
  <c r="K17" i="1"/>
  <c r="K27" i="1" s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M12" i="1"/>
  <c r="L12" i="1"/>
  <c r="K12" i="1"/>
  <c r="J12" i="1"/>
  <c r="I12" i="1"/>
  <c r="H12" i="1"/>
  <c r="B12" i="1"/>
  <c r="I11" i="1"/>
  <c r="H11" i="1"/>
  <c r="B11" i="1"/>
  <c r="I10" i="1"/>
  <c r="H10" i="1"/>
  <c r="M9" i="1"/>
  <c r="M13" i="1" s="1"/>
  <c r="L9" i="1"/>
  <c r="L13" i="1" s="1"/>
  <c r="K9" i="1"/>
  <c r="K13" i="1" s="1"/>
  <c r="J9" i="1"/>
  <c r="J13" i="1" s="1"/>
  <c r="I9" i="1"/>
  <c r="H9" i="1"/>
  <c r="G9" i="1"/>
  <c r="G13" i="1" s="1"/>
  <c r="F9" i="1"/>
  <c r="F13" i="1" s="1"/>
  <c r="E9" i="1"/>
  <c r="E13" i="1" s="1"/>
  <c r="D9" i="1"/>
  <c r="D13" i="1" s="1"/>
  <c r="C9" i="1"/>
  <c r="C13" i="1" s="1"/>
  <c r="B9" i="1"/>
  <c r="G27" i="1" l="1"/>
  <c r="D27" i="1"/>
  <c r="L27" i="1"/>
  <c r="E30" i="1"/>
  <c r="E61" i="1" s="1"/>
  <c r="E68" i="1" s="1"/>
  <c r="C47" i="1"/>
  <c r="K47" i="1"/>
  <c r="N67" i="1"/>
  <c r="B13" i="1"/>
  <c r="H13" i="1"/>
  <c r="N31" i="1"/>
  <c r="N32" i="1"/>
  <c r="N33" i="1"/>
  <c r="N34" i="1"/>
  <c r="N35" i="1"/>
  <c r="K30" i="1"/>
  <c r="K61" i="1" s="1"/>
  <c r="K68" i="1" s="1"/>
  <c r="L42" i="1"/>
  <c r="L47" i="1"/>
  <c r="B47" i="1"/>
  <c r="F47" i="1"/>
  <c r="J47" i="1"/>
  <c r="N48" i="1"/>
  <c r="K28" i="1"/>
  <c r="N25" i="1"/>
  <c r="N23" i="1" s="1"/>
  <c r="G30" i="1"/>
  <c r="G61" i="1" s="1"/>
  <c r="G68" i="1" s="1"/>
  <c r="N46" i="1"/>
  <c r="N11" i="1"/>
  <c r="E27" i="1"/>
  <c r="E28" i="1" s="1"/>
  <c r="M27" i="1"/>
  <c r="M28" i="1" s="1"/>
  <c r="C23" i="1"/>
  <c r="C27" i="1" s="1"/>
  <c r="C28" i="1" s="1"/>
  <c r="L30" i="1"/>
  <c r="H30" i="1"/>
  <c r="H61" i="1" s="1"/>
  <c r="H68" i="1" s="1"/>
  <c r="M30" i="1"/>
  <c r="I39" i="1"/>
  <c r="D47" i="1"/>
  <c r="I51" i="1"/>
  <c r="N51" i="1" s="1"/>
  <c r="N55" i="1"/>
  <c r="N56" i="1"/>
  <c r="N57" i="1"/>
  <c r="N42" i="1"/>
  <c r="G28" i="1"/>
  <c r="N12" i="1"/>
  <c r="L28" i="1"/>
  <c r="H27" i="1"/>
  <c r="H28" i="1" s="1"/>
  <c r="H69" i="1" s="1"/>
  <c r="C30" i="1"/>
  <c r="N37" i="1"/>
  <c r="D30" i="1"/>
  <c r="D61" i="1" s="1"/>
  <c r="D68" i="1" s="1"/>
  <c r="N60" i="1"/>
  <c r="I13" i="1"/>
  <c r="N17" i="1"/>
  <c r="J27" i="1"/>
  <c r="J28" i="1" s="1"/>
  <c r="B30" i="1"/>
  <c r="N40" i="1"/>
  <c r="J30" i="1"/>
  <c r="N41" i="1"/>
  <c r="M42" i="1"/>
  <c r="D42" i="1"/>
  <c r="I47" i="1"/>
  <c r="N50" i="1"/>
  <c r="N47" i="1" s="1"/>
  <c r="N54" i="1"/>
  <c r="F30" i="1"/>
  <c r="I27" i="1"/>
  <c r="I30" i="1"/>
  <c r="F27" i="1"/>
  <c r="F28" i="1" s="1"/>
  <c r="D28" i="1"/>
  <c r="B27" i="1"/>
  <c r="N9" i="1"/>
  <c r="N63" i="1"/>
  <c r="B43" i="1"/>
  <c r="B42" i="1" s="1"/>
  <c r="N52" i="1"/>
  <c r="B28" i="1" l="1"/>
  <c r="I28" i="1"/>
  <c r="I61" i="1"/>
  <c r="I68" i="1" s="1"/>
  <c r="L61" i="1"/>
  <c r="L68" i="1" s="1"/>
  <c r="L69" i="1" s="1"/>
  <c r="E69" i="1"/>
  <c r="B61" i="1"/>
  <c r="B68" i="1" s="1"/>
  <c r="D69" i="1"/>
  <c r="J61" i="1"/>
  <c r="J68" i="1" s="1"/>
  <c r="J69" i="1" s="1"/>
  <c r="N27" i="1"/>
  <c r="N13" i="1"/>
  <c r="F61" i="1"/>
  <c r="F68" i="1" s="1"/>
  <c r="F69" i="1" s="1"/>
  <c r="C61" i="1"/>
  <c r="C68" i="1" s="1"/>
  <c r="C69" i="1" s="1"/>
  <c r="M61" i="1"/>
  <c r="M68" i="1" s="1"/>
  <c r="N28" i="1"/>
  <c r="I69" i="1"/>
  <c r="N39" i="1"/>
  <c r="N30" i="1" s="1"/>
  <c r="N61" i="1" s="1"/>
  <c r="N68" i="1" s="1"/>
  <c r="K69" i="1"/>
  <c r="G69" i="1"/>
  <c r="B69" i="1"/>
  <c r="M69" i="1"/>
  <c r="N69" i="1" l="1"/>
</calcChain>
</file>

<file path=xl/sharedStrings.xml><?xml version="1.0" encoding="utf-8"?>
<sst xmlns="http://schemas.openxmlformats.org/spreadsheetml/2006/main" count="92" uniqueCount="80">
  <si>
    <t>Relatório - Gestão em Saúde - Data: 14/02/2024 11:08</t>
  </si>
  <si>
    <t>Relatório - Demonstrativo Contábil Operacional</t>
  </si>
  <si>
    <t>CAC - Período: 2024</t>
  </si>
  <si>
    <t> 613 - Receitas e Despesas Operacionais 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</si>
  <si>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</si>
  <si>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</si>
  <si>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</si>
  <si>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</si>
  <si>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</si>
  <si>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</si>
  <si>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</si>
  <si>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</si>
  <si>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</si>
  <si>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</si>
  <si>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</si>
  <si>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</si>
  <si>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</si>
  <si>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Valor</t>
  </si>
  <si>
    <t>Receitas Operacionais</t>
  </si>
  <si>
    <t>Repasse Contrato de Gestão/Convênio/Termo Aditamento do Exercício</t>
  </si>
  <si>
    <t>Repasse Termo Aditamento - Custeio</t>
  </si>
  <si>
    <t>Repasse Termo Aditamento - Investimento</t>
  </si>
  <si>
    <t>Repasse - Complemento Piso Enfermagem</t>
  </si>
  <si>
    <t>Total - Repasses (1)</t>
  </si>
  <si>
    <t>SUS / AIH</t>
  </si>
  <si>
    <t>SUS / Ambulatório</t>
  </si>
  <si>
    <t>Total - Faturamento (2)</t>
  </si>
  <si>
    <t>Receitas Financeiras</t>
  </si>
  <si>
    <t>Receitas Acessórias</t>
  </si>
  <si>
    <t>Reciclagem</t>
  </si>
  <si>
    <t>Contrapartida de Ensino (Estágios / Residência Médica)</t>
  </si>
  <si>
    <t>Outras Receitas Acessórias</t>
  </si>
  <si>
    <t>Doações - Recursos Financeiros</t>
  </si>
  <si>
    <t>Demais Receitas</t>
  </si>
  <si>
    <t>Fonte Suplementar</t>
  </si>
  <si>
    <t>Estornos / Reembolso de Despesas</t>
  </si>
  <si>
    <t>Outras Receitas</t>
  </si>
  <si>
    <t>Total - Financeiras, Acessórias, Doações e Demais (3)</t>
  </si>
  <si>
    <t>TOTAL DAS RECEITAS (1 + 2 + 3)</t>
  </si>
  <si>
    <t>Despesas Operacionais</t>
  </si>
  <si>
    <t>Pessoal</t>
  </si>
  <si>
    <t>Ordenados</t>
  </si>
  <si>
    <t>Benefícios</t>
  </si>
  <si>
    <t>Horas Extras</t>
  </si>
  <si>
    <t>Encargos Sociais</t>
  </si>
  <si>
    <t>Rescisões com Encargos</t>
  </si>
  <si>
    <t>Outras Despesas com Pessoal</t>
  </si>
  <si>
    <t>Ordenados - Complemento Piso Enfermagem</t>
  </si>
  <si>
    <t>Ressarcimento - Complemento Piso Enfermagem</t>
  </si>
  <si>
    <t>Provisões com Pessoal</t>
  </si>
  <si>
    <t>13º com Encargos</t>
  </si>
  <si>
    <t>Férias com Encargos</t>
  </si>
  <si>
    <t>Serviços Terceirizados</t>
  </si>
  <si>
    <t>Assistenciais</t>
  </si>
  <si>
    <t>Pessoa Jurídica</t>
  </si>
  <si>
    <t>Pessoa Física</t>
  </si>
  <si>
    <t>Administrativos</t>
  </si>
  <si>
    <t>Materiais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</si>
  <si>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</si>
  <si>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</si>
  <si>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</si>
  <si>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</si>
  <si>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</si>
  <si>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</si>
  <si>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</si>
  <si>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</si>
  <si>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</si>
  <si>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</si>
  <si>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</si>
  <si>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Ressarcimento por Rateio</t>
  </si>
  <si>
    <t>Outras Despesas</t>
  </si>
  <si>
    <t>Total das Despesas Operacionais (4)</t>
  </si>
  <si>
    <t>Investimento</t>
  </si>
  <si>
    <t>Equipamentos</t>
  </si>
  <si>
    <t>Mobiliário</t>
  </si>
  <si>
    <t>Obras e Instalações</t>
  </si>
  <si>
    <t>Intangível (Direito e uso)</t>
  </si>
  <si>
    <t>Total de Despesas com Investimentos (5)</t>
  </si>
  <si>
    <t>TOTAL DAS DESPESAS (4 + 5)</t>
  </si>
  <si>
    <t>RESULTADO (Total das Receitas - Total das Despesas)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</si>
</sst>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7"/>
      <name val="Aptos Narrow"/>
      <family val="2"/>
      <scheme val="minor"/>
    </font>
    <font>
      <sz val="8"/>
      <name val="Calibri"/>
      <family val="2"/>
    </font>
    <font>
      <sz val="7"/>
      <name val="Calibri"/>
      <family val="2"/>
    </font>
    <font>
      <sz val="7"/>
      <name val="Aptos Display"/>
      <family val="2"/>
      <scheme val="major"/>
    </font>
    <font>
      <sz val="8"/>
      <color rgb="FF000000"/>
      <name val="Aptos Narrow"/>
      <family val="2"/>
      <scheme val="minor"/>
    </font>
    <font>
      <b/>
      <sz val="8"/>
      <color rgb="FF696969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b/>
      <sz val="8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3" fontId="5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2" fillId="0" borderId="0" xfId="1" applyFont="1"/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3" fontId="8" fillId="0" borderId="1" xfId="1" applyFont="1" applyBorder="1"/>
    <xf numFmtId="0" fontId="6" fillId="0" borderId="0" xfId="0" applyFont="1"/>
    <xf numFmtId="43" fontId="9" fillId="0" borderId="3" xfId="1" applyFont="1" applyBorder="1" applyAlignment="1">
      <alignment horizontal="center" wrapText="1"/>
    </xf>
    <xf numFmtId="0" fontId="10" fillId="0" borderId="3" xfId="0" applyFont="1" applyBorder="1" applyAlignment="1">
      <alignment horizontal="left" wrapText="1" indent="1"/>
    </xf>
    <xf numFmtId="43" fontId="2" fillId="0" borderId="3" xfId="1" applyFont="1" applyBorder="1" applyAlignment="1">
      <alignment horizontal="center" wrapText="1"/>
    </xf>
    <xf numFmtId="41" fontId="2" fillId="0" borderId="0" xfId="1" applyNumberFormat="1" applyFont="1"/>
    <xf numFmtId="43" fontId="2" fillId="0" borderId="3" xfId="1" applyFont="1" applyBorder="1" applyAlignment="1">
      <alignment wrapText="1"/>
    </xf>
    <xf numFmtId="43" fontId="2" fillId="0" borderId="3" xfId="1" applyFont="1" applyBorder="1" applyAlignment="1">
      <alignment horizontal="right" wrapText="1"/>
    </xf>
    <xf numFmtId="43" fontId="2" fillId="0" borderId="3" xfId="1" applyFont="1" applyFill="1" applyBorder="1" applyAlignment="1">
      <alignment horizontal="right" wrapText="1"/>
    </xf>
    <xf numFmtId="43" fontId="9" fillId="0" borderId="3" xfId="1" applyFont="1" applyBorder="1" applyAlignment="1">
      <alignment horizontal="right" wrapText="1"/>
    </xf>
    <xf numFmtId="43" fontId="9" fillId="0" borderId="3" xfId="1" applyFont="1" applyBorder="1" applyAlignment="1">
      <alignment wrapText="1"/>
    </xf>
    <xf numFmtId="43" fontId="9" fillId="0" borderId="3" xfId="1" applyFont="1" applyFill="1" applyBorder="1" applyAlignment="1">
      <alignment horizontal="right" wrapText="1"/>
    </xf>
    <xf numFmtId="43" fontId="2" fillId="0" borderId="3" xfId="1" applyFont="1" applyBorder="1" applyAlignment="1">
      <alignment horizontal="left" wrapText="1" indent="1"/>
    </xf>
    <xf numFmtId="41" fontId="2" fillId="0" borderId="0" xfId="1" applyNumberFormat="1" applyFont="1" applyAlignment="1">
      <alignment horizontal="left" indent="1"/>
    </xf>
    <xf numFmtId="43" fontId="2" fillId="0" borderId="0" xfId="1" applyFont="1" applyAlignment="1">
      <alignment horizontal="left" indent="1"/>
    </xf>
    <xf numFmtId="43" fontId="2" fillId="0" borderId="0" xfId="1" applyFont="1" applyAlignment="1">
      <alignment wrapText="1"/>
    </xf>
    <xf numFmtId="43" fontId="11" fillId="2" borderId="0" xfId="1" applyFont="1" applyFill="1" applyBorder="1" applyAlignment="1">
      <alignment horizontal="right" vertical="center" wrapText="1"/>
    </xf>
    <xf numFmtId="0" fontId="4" fillId="0" borderId="0" xfId="0" applyFont="1"/>
    <xf numFmtId="43" fontId="4" fillId="0" borderId="0" xfId="1" applyFont="1"/>
    <xf numFmtId="43" fontId="2" fillId="0" borderId="0" xfId="1" applyFont="1" applyAlignment="1">
      <alignment horizontal="center" wrapText="1"/>
    </xf>
    <xf numFmtId="43" fontId="7" fillId="0" borderId="0" xfId="1" applyFont="1" applyAlignment="1">
      <alignment horizontal="center" wrapText="1"/>
    </xf>
    <xf numFmtId="43" fontId="2" fillId="0" borderId="2" xfId="1" applyFont="1" applyBorder="1" applyAlignment="1">
      <alignment wrapText="1"/>
    </xf>
    <xf numFmtId="43" fontId="2" fillId="0" borderId="5" xfId="1" applyFont="1" applyBorder="1" applyAlignment="1">
      <alignment wrapText="1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Ceac\AreaComum\CAC%20GUARULHOS\Departamentos\Contabilidade\Demonstrativo%20Cont&#225;bil\2024\12.24%20-%20Demonstrativo%20Cont&#225;bil%20CAC%202024.xlsx" TargetMode="External"/><Relationship Id="rId1" Type="http://schemas.openxmlformats.org/officeDocument/2006/relationships/externalLinkPath" Target="file:///V:\Ceac\AreaComum\CAC%20GUARULHOS\Departamentos\Contabilidade\Demonstrativo%20Cont&#225;bil\2024\12.24%20-%20Demonstrativo%20Cont&#225;bil%20CAC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.24"/>
      <sheetName val="01.24 Balancete"/>
      <sheetName val="02.24"/>
      <sheetName val="02.24 Balancete"/>
      <sheetName val="03.24"/>
      <sheetName val="03.24 Balancete"/>
      <sheetName val="04.24"/>
      <sheetName val="04.24 Balancete"/>
      <sheetName val="05.24"/>
      <sheetName val="05.24 Balancete"/>
      <sheetName val="06.24"/>
      <sheetName val="06.24 Balancete"/>
      <sheetName val="07.24"/>
      <sheetName val="07.24 Balancete"/>
      <sheetName val="08.24"/>
      <sheetName val="08.24 Balancete"/>
      <sheetName val="09.24"/>
      <sheetName val="09.24 Balancete"/>
      <sheetName val="10.24"/>
      <sheetName val="10.24 Balancete"/>
      <sheetName val="11.24"/>
      <sheetName val="11.24 Balancete"/>
      <sheetName val="12.24"/>
      <sheetName val="12.24 Balancete"/>
      <sheetName val="2024"/>
      <sheetName val="BalanceteBase"/>
    </sheetNames>
    <sheetDataSet>
      <sheetData sheetId="0">
        <row r="9">
          <cell r="B9">
            <v>2561200.5</v>
          </cell>
        </row>
        <row r="11">
          <cell r="B11"/>
        </row>
        <row r="12">
          <cell r="B12"/>
        </row>
        <row r="17">
          <cell r="B17">
            <v>1239.25</v>
          </cell>
        </row>
        <row r="25">
          <cell r="B25">
            <v>4839.5</v>
          </cell>
        </row>
        <row r="31">
          <cell r="B31">
            <v>367877.04000000004</v>
          </cell>
        </row>
        <row r="32">
          <cell r="B32">
            <v>107548.22</v>
          </cell>
        </row>
        <row r="33">
          <cell r="B33">
            <v>28042.03</v>
          </cell>
        </row>
        <row r="34">
          <cell r="B34">
            <v>43121.83</v>
          </cell>
        </row>
        <row r="35">
          <cell r="B35"/>
        </row>
        <row r="40">
          <cell r="B40">
            <v>36771.370000000003</v>
          </cell>
        </row>
        <row r="41">
          <cell r="B41">
            <v>87311.16</v>
          </cell>
        </row>
        <row r="44">
          <cell r="B44">
            <v>27611.070000000003</v>
          </cell>
        </row>
        <row r="46">
          <cell r="B46">
            <v>213919.68</v>
          </cell>
        </row>
        <row r="48">
          <cell r="B48">
            <v>445874.82</v>
          </cell>
        </row>
        <row r="50">
          <cell r="B50">
            <v>14445.519999999999</v>
          </cell>
        </row>
        <row r="52">
          <cell r="B52"/>
        </row>
        <row r="53">
          <cell r="B53"/>
        </row>
        <row r="54">
          <cell r="B54"/>
        </row>
        <row r="55">
          <cell r="B55">
            <v>11038.080000000002</v>
          </cell>
        </row>
        <row r="56">
          <cell r="B56">
            <v>788.72</v>
          </cell>
        </row>
        <row r="57">
          <cell r="B57">
            <v>901.1</v>
          </cell>
        </row>
        <row r="60">
          <cell r="B60">
            <v>1080307.6800000002</v>
          </cell>
        </row>
        <row r="63">
          <cell r="B63"/>
        </row>
      </sheetData>
      <sheetData sheetId="1"/>
      <sheetData sheetId="2">
        <row r="9">
          <cell r="B9">
            <v>2723219.77</v>
          </cell>
        </row>
        <row r="17">
          <cell r="B17">
            <v>1428.49</v>
          </cell>
        </row>
        <row r="25">
          <cell r="B25">
            <v>3480.98</v>
          </cell>
        </row>
        <row r="26">
          <cell r="B26"/>
        </row>
        <row r="31">
          <cell r="B31">
            <v>362237.37</v>
          </cell>
        </row>
        <row r="32">
          <cell r="B32">
            <v>106432.89000000001</v>
          </cell>
        </row>
        <row r="33">
          <cell r="B33">
            <v>19716.38</v>
          </cell>
        </row>
        <row r="34">
          <cell r="B34">
            <v>39367.69</v>
          </cell>
        </row>
        <row r="40">
          <cell r="B40">
            <v>35912.76</v>
          </cell>
        </row>
        <row r="41">
          <cell r="B41">
            <v>66140.69</v>
          </cell>
        </row>
        <row r="44">
          <cell r="B44">
            <v>26675.73</v>
          </cell>
        </row>
        <row r="46">
          <cell r="B46">
            <v>195057.25999999998</v>
          </cell>
        </row>
        <row r="48">
          <cell r="B48">
            <v>535950.01000000013</v>
          </cell>
        </row>
        <row r="50">
          <cell r="B50">
            <v>17916.170000000002</v>
          </cell>
        </row>
        <row r="52">
          <cell r="B52"/>
        </row>
        <row r="53">
          <cell r="B53"/>
        </row>
        <row r="54">
          <cell r="B54"/>
        </row>
        <row r="55">
          <cell r="B55">
            <v>8778.56</v>
          </cell>
        </row>
        <row r="56">
          <cell r="B56">
            <v>1027.4000000000001</v>
          </cell>
        </row>
        <row r="57">
          <cell r="B57">
            <v>813</v>
          </cell>
        </row>
        <row r="60">
          <cell r="B60">
            <v>1064820.3500000001</v>
          </cell>
        </row>
      </sheetData>
      <sheetData sheetId="3"/>
      <sheetData sheetId="4">
        <row r="9">
          <cell r="B9">
            <v>3299460.99</v>
          </cell>
        </row>
        <row r="17">
          <cell r="B17">
            <v>11295.46</v>
          </cell>
        </row>
        <row r="25">
          <cell r="B25">
            <v>3.08</v>
          </cell>
        </row>
        <row r="31">
          <cell r="B31">
            <v>365025.81</v>
          </cell>
        </row>
        <row r="32">
          <cell r="B32">
            <v>108312.58</v>
          </cell>
        </row>
        <row r="33">
          <cell r="B33">
            <v>31825.950000000004</v>
          </cell>
        </row>
        <row r="34">
          <cell r="B34">
            <v>48965.56</v>
          </cell>
        </row>
        <row r="35">
          <cell r="B35">
            <v>3264.84</v>
          </cell>
        </row>
        <row r="40">
          <cell r="B40">
            <v>38146.57</v>
          </cell>
        </row>
        <row r="41">
          <cell r="B41">
            <v>73412.63</v>
          </cell>
        </row>
        <row r="44">
          <cell r="B44">
            <v>31239.69</v>
          </cell>
        </row>
        <row r="46">
          <cell r="B46">
            <v>198445.31</v>
          </cell>
        </row>
        <row r="48">
          <cell r="B48">
            <v>596364.53</v>
          </cell>
        </row>
        <row r="50">
          <cell r="B50">
            <v>46135.89</v>
          </cell>
        </row>
        <row r="55">
          <cell r="B55">
            <v>10284.199999999999</v>
          </cell>
        </row>
        <row r="56">
          <cell r="B56">
            <v>5632.62</v>
          </cell>
        </row>
        <row r="57">
          <cell r="B57">
            <v>833.5</v>
          </cell>
        </row>
        <row r="60">
          <cell r="B60">
            <v>1170716.47</v>
          </cell>
        </row>
      </sheetData>
      <sheetData sheetId="5"/>
      <sheetData sheetId="6">
        <row r="9">
          <cell r="B9">
            <v>3292980.07</v>
          </cell>
        </row>
        <row r="17">
          <cell r="B17">
            <v>13653.7</v>
          </cell>
        </row>
        <row r="25">
          <cell r="B25">
            <v>3.08</v>
          </cell>
        </row>
        <row r="31">
          <cell r="B31">
            <v>397381.39</v>
          </cell>
        </row>
        <row r="32">
          <cell r="B32">
            <v>112708.23</v>
          </cell>
        </row>
        <row r="33">
          <cell r="B33">
            <v>72187.249999999985</v>
          </cell>
        </row>
        <row r="34">
          <cell r="B34">
            <v>79177.91</v>
          </cell>
        </row>
        <row r="35">
          <cell r="B35">
            <v>19053.990000000002</v>
          </cell>
        </row>
        <row r="40">
          <cell r="B40">
            <v>42450.83</v>
          </cell>
        </row>
        <row r="41">
          <cell r="B41">
            <v>67124.38</v>
          </cell>
        </row>
        <row r="44">
          <cell r="B44">
            <v>26699.379999999997</v>
          </cell>
        </row>
        <row r="46">
          <cell r="B46">
            <v>223612.5</v>
          </cell>
        </row>
        <row r="48">
          <cell r="B48">
            <v>883015.72</v>
          </cell>
        </row>
        <row r="50">
          <cell r="B50">
            <v>23314.59</v>
          </cell>
        </row>
        <row r="55">
          <cell r="B55">
            <v>8172.45</v>
          </cell>
        </row>
        <row r="56">
          <cell r="B56">
            <v>788.72</v>
          </cell>
        </row>
        <row r="57">
          <cell r="B57">
            <v>1114.3</v>
          </cell>
        </row>
        <row r="60">
          <cell r="B60">
            <v>1124058.4000000001</v>
          </cell>
        </row>
      </sheetData>
      <sheetData sheetId="7"/>
      <sheetData sheetId="8">
        <row r="9">
          <cell r="B9">
            <v>3257299.62</v>
          </cell>
        </row>
        <row r="17">
          <cell r="B17">
            <v>4729.62</v>
          </cell>
        </row>
        <row r="25">
          <cell r="B25">
            <v>31.270000000000003</v>
          </cell>
        </row>
        <row r="31">
          <cell r="B31">
            <v>385955.29</v>
          </cell>
        </row>
        <row r="32">
          <cell r="B32">
            <v>114412.02999999998</v>
          </cell>
        </row>
        <row r="33">
          <cell r="B33">
            <v>89561.18</v>
          </cell>
        </row>
        <row r="34">
          <cell r="B34">
            <v>48680.23</v>
          </cell>
        </row>
        <row r="40">
          <cell r="B40">
            <v>42143.86</v>
          </cell>
        </row>
        <row r="41">
          <cell r="B41">
            <v>74995.23</v>
          </cell>
        </row>
        <row r="44">
          <cell r="B44">
            <v>26705.27</v>
          </cell>
        </row>
        <row r="46">
          <cell r="B46">
            <v>219097.59000000003</v>
          </cell>
        </row>
        <row r="48">
          <cell r="B48">
            <v>687710.99</v>
          </cell>
        </row>
        <row r="50">
          <cell r="B50">
            <v>18577.3</v>
          </cell>
        </row>
        <row r="55">
          <cell r="B55">
            <v>9629.1</v>
          </cell>
        </row>
        <row r="56">
          <cell r="B56">
            <v>788.72</v>
          </cell>
        </row>
        <row r="57">
          <cell r="B57">
            <v>869.8</v>
          </cell>
        </row>
        <row r="60">
          <cell r="B60">
            <v>1099136.9600000002</v>
          </cell>
        </row>
      </sheetData>
      <sheetData sheetId="9"/>
      <sheetData sheetId="10">
        <row r="9">
          <cell r="B9">
            <v>2701256.31</v>
          </cell>
        </row>
        <row r="17">
          <cell r="B17">
            <v>3260.35</v>
          </cell>
        </row>
        <row r="25">
          <cell r="B25">
            <v>3.08</v>
          </cell>
        </row>
        <row r="31">
          <cell r="B31">
            <v>404844.59</v>
          </cell>
        </row>
        <row r="32">
          <cell r="B32">
            <v>116169.34999999999</v>
          </cell>
        </row>
        <row r="33">
          <cell r="B33">
            <v>96300.04</v>
          </cell>
        </row>
        <row r="34">
          <cell r="B34">
            <v>65244.54</v>
          </cell>
        </row>
        <row r="35">
          <cell r="B35">
            <v>318.07</v>
          </cell>
        </row>
        <row r="40">
          <cell r="B40">
            <v>49625.32</v>
          </cell>
        </row>
        <row r="41">
          <cell r="B41">
            <v>83518.12</v>
          </cell>
        </row>
        <row r="44">
          <cell r="B44">
            <v>27428.920000000002</v>
          </cell>
        </row>
        <row r="46">
          <cell r="B46">
            <v>168406.33000000002</v>
          </cell>
        </row>
        <row r="48">
          <cell r="B48">
            <v>442847.84</v>
          </cell>
        </row>
        <row r="50">
          <cell r="B50">
            <v>18794.38</v>
          </cell>
        </row>
        <row r="55">
          <cell r="B55">
            <v>10072.43</v>
          </cell>
        </row>
        <row r="56">
          <cell r="B56">
            <v>788.72</v>
          </cell>
        </row>
        <row r="57">
          <cell r="B57">
            <v>866.4</v>
          </cell>
        </row>
        <row r="60">
          <cell r="B60">
            <v>1086611.56</v>
          </cell>
        </row>
      </sheetData>
      <sheetData sheetId="11"/>
      <sheetData sheetId="12">
        <row r="9">
          <cell r="B9">
            <v>2882803.75</v>
          </cell>
        </row>
        <row r="10">
          <cell r="B10"/>
        </row>
        <row r="11">
          <cell r="B11"/>
        </row>
        <row r="12">
          <cell r="B12">
            <v>8953.2800000000007</v>
          </cell>
        </row>
        <row r="17">
          <cell r="B17">
            <v>4708.95</v>
          </cell>
        </row>
        <row r="25">
          <cell r="B25">
            <v>3636.42</v>
          </cell>
        </row>
        <row r="31">
          <cell r="B31">
            <v>386536.55999999994</v>
          </cell>
        </row>
        <row r="32">
          <cell r="B32">
            <v>114006.51000000001</v>
          </cell>
        </row>
        <row r="33">
          <cell r="B33">
            <v>52724.649999999994</v>
          </cell>
        </row>
        <row r="34">
          <cell r="B34">
            <v>48293.66</v>
          </cell>
        </row>
        <row r="35">
          <cell r="B35"/>
        </row>
        <row r="37">
          <cell r="B37">
            <v>8953.2799999999988</v>
          </cell>
        </row>
        <row r="40">
          <cell r="B40">
            <v>46712.98</v>
          </cell>
        </row>
        <row r="41">
          <cell r="B41">
            <v>89787.27</v>
          </cell>
        </row>
        <row r="44">
          <cell r="B44">
            <v>26732.04</v>
          </cell>
        </row>
        <row r="46">
          <cell r="B46">
            <v>299112.15000000002</v>
          </cell>
        </row>
        <row r="48">
          <cell r="B48">
            <v>485944.7</v>
          </cell>
        </row>
        <row r="50">
          <cell r="B50">
            <v>17730.730000000003</v>
          </cell>
        </row>
        <row r="55">
          <cell r="B55">
            <v>8142.79</v>
          </cell>
        </row>
        <row r="56">
          <cell r="B56">
            <v>788.72</v>
          </cell>
        </row>
        <row r="57">
          <cell r="B57">
            <v>853.2</v>
          </cell>
        </row>
        <row r="60">
          <cell r="B60">
            <v>1147637.08</v>
          </cell>
        </row>
      </sheetData>
      <sheetData sheetId="13"/>
      <sheetData sheetId="14">
        <row r="9">
          <cell r="B9">
            <v>3332257.49</v>
          </cell>
        </row>
        <row r="10">
          <cell r="B10"/>
        </row>
        <row r="11">
          <cell r="B11"/>
        </row>
        <row r="12">
          <cell r="B12">
            <v>8953.2800000000007</v>
          </cell>
        </row>
        <row r="17">
          <cell r="B17">
            <v>4298.46</v>
          </cell>
        </row>
        <row r="25">
          <cell r="B25">
            <v>3365.08</v>
          </cell>
        </row>
        <row r="31">
          <cell r="B31">
            <v>405004.4</v>
          </cell>
        </row>
        <row r="32">
          <cell r="B32">
            <v>112951.01999999999</v>
          </cell>
        </row>
        <row r="33">
          <cell r="B33">
            <v>61672.609999999993</v>
          </cell>
        </row>
        <row r="34">
          <cell r="B34">
            <v>49663.21</v>
          </cell>
        </row>
        <row r="37">
          <cell r="B37">
            <v>8953.2799999999988</v>
          </cell>
        </row>
        <row r="40">
          <cell r="B40">
            <v>43792.39</v>
          </cell>
        </row>
        <row r="41">
          <cell r="B41">
            <v>70934.210000000006</v>
          </cell>
        </row>
        <row r="42">
          <cell r="B42">
            <v>268479.52</v>
          </cell>
        </row>
        <row r="43">
          <cell r="B43">
            <v>28896.520000000004</v>
          </cell>
        </row>
        <row r="44">
          <cell r="B44">
            <v>28896.520000000004</v>
          </cell>
        </row>
        <row r="46">
          <cell r="B46">
            <v>239583</v>
          </cell>
        </row>
        <row r="48">
          <cell r="B48">
            <v>422627.12999999995</v>
          </cell>
        </row>
        <row r="49">
          <cell r="B49"/>
        </row>
        <row r="50">
          <cell r="B50">
            <v>21424.300000000003</v>
          </cell>
        </row>
        <row r="52">
          <cell r="B52"/>
        </row>
        <row r="53">
          <cell r="B53"/>
        </row>
        <row r="54">
          <cell r="B54"/>
        </row>
        <row r="55">
          <cell r="B55">
            <v>7903.5</v>
          </cell>
        </row>
        <row r="56">
          <cell r="B56">
            <v>788.72</v>
          </cell>
        </row>
        <row r="57">
          <cell r="B57">
            <v>853.06</v>
          </cell>
        </row>
        <row r="58">
          <cell r="B58"/>
        </row>
        <row r="59">
          <cell r="B59"/>
        </row>
        <row r="60">
          <cell r="B60">
            <v>1216285.6700000002</v>
          </cell>
        </row>
      </sheetData>
      <sheetData sheetId="15"/>
      <sheetData sheetId="16">
        <row r="9">
          <cell r="B9">
            <v>2999654.91</v>
          </cell>
        </row>
        <row r="12">
          <cell r="B12">
            <v>8953.2800000000007</v>
          </cell>
        </row>
        <row r="17">
          <cell r="B17">
            <v>3287.88</v>
          </cell>
        </row>
        <row r="25">
          <cell r="B25">
            <v>6286.7199999999993</v>
          </cell>
        </row>
        <row r="31">
          <cell r="B31">
            <v>405017.23</v>
          </cell>
        </row>
        <row r="32">
          <cell r="B32">
            <v>112320.48</v>
          </cell>
        </row>
        <row r="33">
          <cell r="B33">
            <v>37158.71</v>
          </cell>
        </row>
        <row r="34">
          <cell r="B34">
            <v>47357.440000000002</v>
          </cell>
        </row>
        <row r="37">
          <cell r="B37">
            <v>8953.2799999999988</v>
          </cell>
        </row>
        <row r="40">
          <cell r="B40">
            <v>50162.61</v>
          </cell>
        </row>
        <row r="41">
          <cell r="B41">
            <v>78315.81</v>
          </cell>
        </row>
        <row r="44">
          <cell r="B44">
            <v>26796.77</v>
          </cell>
        </row>
        <row r="46">
          <cell r="B46">
            <v>209543.47</v>
          </cell>
        </row>
        <row r="48">
          <cell r="B48">
            <v>442564</v>
          </cell>
        </row>
        <row r="50">
          <cell r="B50">
            <v>18174.219999999998</v>
          </cell>
        </row>
        <row r="55">
          <cell r="B55">
            <v>8434.11</v>
          </cell>
        </row>
        <row r="56">
          <cell r="B56">
            <v>1027.4000000000001</v>
          </cell>
        </row>
        <row r="57">
          <cell r="B57">
            <v>858.44</v>
          </cell>
        </row>
        <row r="60">
          <cell r="B60">
            <v>1177327.82</v>
          </cell>
        </row>
      </sheetData>
      <sheetData sheetId="17"/>
      <sheetData sheetId="18">
        <row r="9">
          <cell r="B9">
            <v>2966426.49</v>
          </cell>
        </row>
        <row r="12">
          <cell r="B12">
            <v>8953.2800000000007</v>
          </cell>
        </row>
        <row r="17">
          <cell r="B17">
            <v>3677.77</v>
          </cell>
        </row>
        <row r="25">
          <cell r="B25">
            <v>4986.22</v>
          </cell>
        </row>
        <row r="31">
          <cell r="B31">
            <v>414521.61</v>
          </cell>
        </row>
        <row r="32">
          <cell r="B32">
            <v>122649.16</v>
          </cell>
        </row>
        <row r="33">
          <cell r="B33">
            <v>40768.410000000003</v>
          </cell>
        </row>
        <row r="34">
          <cell r="B34">
            <v>48691.23</v>
          </cell>
        </row>
        <row r="35">
          <cell r="B35">
            <v>23.48</v>
          </cell>
        </row>
        <row r="37">
          <cell r="B37">
            <v>8953.2799999999988</v>
          </cell>
        </row>
        <row r="40">
          <cell r="B40">
            <v>44090.84</v>
          </cell>
        </row>
        <row r="41">
          <cell r="B41">
            <v>72720.02</v>
          </cell>
        </row>
        <row r="44">
          <cell r="B44">
            <v>26774.329999999998</v>
          </cell>
        </row>
        <row r="46">
          <cell r="B46">
            <v>202309.74000000002</v>
          </cell>
        </row>
        <row r="48">
          <cell r="B48">
            <v>476013.87</v>
          </cell>
        </row>
        <row r="50">
          <cell r="B50">
            <v>-67307.87000000001</v>
          </cell>
        </row>
        <row r="55">
          <cell r="B55">
            <v>6564.96</v>
          </cell>
        </row>
        <row r="56">
          <cell r="B56">
            <v>788.72</v>
          </cell>
        </row>
        <row r="57">
          <cell r="B57">
            <v>852.9</v>
          </cell>
        </row>
        <row r="60">
          <cell r="B60">
            <v>909912.19</v>
          </cell>
        </row>
      </sheetData>
      <sheetData sheetId="19"/>
      <sheetData sheetId="20">
        <row r="9">
          <cell r="B9">
            <v>1926277.44</v>
          </cell>
        </row>
        <row r="12">
          <cell r="B12">
            <v>8961.35</v>
          </cell>
        </row>
        <row r="17">
          <cell r="B17">
            <v>3876.96</v>
          </cell>
        </row>
        <row r="25">
          <cell r="B25">
            <v>3.08</v>
          </cell>
        </row>
        <row r="31">
          <cell r="B31">
            <v>395179.05000000005</v>
          </cell>
        </row>
        <row r="32">
          <cell r="B32">
            <v>118403.39</v>
          </cell>
        </row>
        <row r="33">
          <cell r="B33">
            <v>34209.22</v>
          </cell>
        </row>
        <row r="34">
          <cell r="B34">
            <v>36036.21</v>
          </cell>
        </row>
        <row r="35">
          <cell r="B35"/>
        </row>
        <row r="37">
          <cell r="B37">
            <v>8961.3499999999985</v>
          </cell>
        </row>
        <row r="40">
          <cell r="B40">
            <v>39545.879999999997</v>
          </cell>
        </row>
        <row r="41">
          <cell r="B41">
            <v>56591.18</v>
          </cell>
        </row>
        <row r="44">
          <cell r="B44">
            <v>24430.05</v>
          </cell>
        </row>
        <row r="46">
          <cell r="B46">
            <v>206618.56</v>
          </cell>
        </row>
        <row r="48">
          <cell r="B48">
            <v>425966.80000000005</v>
          </cell>
        </row>
        <row r="50">
          <cell r="B50">
            <v>16029.239999999998</v>
          </cell>
        </row>
        <row r="52">
          <cell r="B52">
            <v>14172.08</v>
          </cell>
        </row>
        <row r="55">
          <cell r="B55">
            <v>7564.1</v>
          </cell>
        </row>
        <row r="56">
          <cell r="B56">
            <v>788.72</v>
          </cell>
        </row>
        <row r="57">
          <cell r="B57">
            <v>1141</v>
          </cell>
        </row>
        <row r="60">
          <cell r="B60">
            <v>751670.32</v>
          </cell>
        </row>
      </sheetData>
      <sheetData sheetId="21"/>
      <sheetData sheetId="22">
        <row r="9">
          <cell r="B9">
            <v>2789620.27</v>
          </cell>
        </row>
        <row r="12">
          <cell r="B12">
            <v>2579.34</v>
          </cell>
        </row>
        <row r="17">
          <cell r="B17">
            <v>5254.87</v>
          </cell>
        </row>
        <row r="25">
          <cell r="B25">
            <v>660.57</v>
          </cell>
        </row>
        <row r="31">
          <cell r="B31">
            <v>405305.84</v>
          </cell>
        </row>
        <row r="32">
          <cell r="B32">
            <v>125299.73</v>
          </cell>
        </row>
        <row r="33">
          <cell r="B33">
            <v>62392.1</v>
          </cell>
        </row>
        <row r="34">
          <cell r="B34">
            <v>15512.05</v>
          </cell>
        </row>
        <row r="35">
          <cell r="B35"/>
        </row>
        <row r="37">
          <cell r="B37">
            <v>2579.34</v>
          </cell>
        </row>
        <row r="40">
          <cell r="B40">
            <v>149721.66</v>
          </cell>
        </row>
        <row r="41">
          <cell r="B41">
            <v>67689</v>
          </cell>
        </row>
        <row r="44">
          <cell r="B44">
            <v>40093.769999999997</v>
          </cell>
        </row>
        <row r="46">
          <cell r="B46">
            <v>201192.17</v>
          </cell>
        </row>
        <row r="48">
          <cell r="B48">
            <v>566116.37</v>
          </cell>
        </row>
        <row r="50">
          <cell r="B50">
            <v>42479.47</v>
          </cell>
        </row>
        <row r="55">
          <cell r="B55">
            <v>8651.94</v>
          </cell>
        </row>
        <row r="56">
          <cell r="B56">
            <v>1940.07</v>
          </cell>
        </row>
        <row r="57">
          <cell r="B57">
            <v>1301.8699999999999</v>
          </cell>
        </row>
        <row r="60">
          <cell r="B60">
            <v>892085.77</v>
          </cell>
        </row>
      </sheetData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BEA40-9868-4CCE-8621-EC6F1399BF4C}">
  <dimension ref="A1:R73"/>
  <sheetViews>
    <sheetView showGridLines="0" tabSelected="1" view="pageBreakPreview" zoomScale="90" zoomScaleNormal="100" zoomScaleSheetLayoutView="90" workbookViewId="0">
      <selection activeCell="S19" sqref="S19"/>
    </sheetView>
  </sheetViews>
  <sheetFormatPr defaultColWidth="11.7109375" defaultRowHeight="11.25" x14ac:dyDescent="0.2"/>
  <cols>
    <col min="1" max="1" width="54.5703125" style="3" bestFit="1" customWidth="1"/>
    <col min="2" max="6" width="14.28515625" style="3" bestFit="1" customWidth="1"/>
    <col min="7" max="7" width="14" style="3" bestFit="1" customWidth="1"/>
    <col min="8" max="8" width="14.28515625" style="3" bestFit="1" customWidth="1"/>
    <col min="9" max="10" width="14" style="3" bestFit="1" customWidth="1"/>
    <col min="11" max="11" width="14.28515625" style="3" bestFit="1" customWidth="1"/>
    <col min="12" max="12" width="14" style="3" bestFit="1" customWidth="1"/>
    <col min="13" max="13" width="13.5703125" style="3" bestFit="1" customWidth="1"/>
    <col min="14" max="14" width="15.5703125" style="3" bestFit="1" customWidth="1"/>
    <col min="15" max="16384" width="11.7109375" style="3"/>
  </cols>
  <sheetData>
    <row r="1" spans="1:18" ht="12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2"/>
    </row>
    <row r="2" spans="1:18" ht="12" customHeight="1" x14ac:dyDescent="0.2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  <c r="R2" s="4"/>
    </row>
    <row r="3" spans="1:18" ht="12" customHeight="1" thickBot="1" x14ac:dyDescent="0.25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"/>
      <c r="R3" s="5"/>
    </row>
    <row r="4" spans="1:18" ht="12" customHeight="1" thickBot="1" x14ac:dyDescent="0.25">
      <c r="A4" s="6" t="s">
        <v>3</v>
      </c>
      <c r="R4" s="2"/>
    </row>
    <row r="5" spans="1:18" ht="12" customHeight="1" thickBot="1" x14ac:dyDescent="0.25">
      <c r="R5" s="7"/>
    </row>
    <row r="6" spans="1:18" ht="12" customHeight="1" thickBot="1" x14ac:dyDescent="0.25">
      <c r="A6" s="27"/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15</v>
      </c>
      <c r="N6" s="8" t="s">
        <v>16</v>
      </c>
      <c r="O6" s="29"/>
    </row>
    <row r="7" spans="1:18" ht="12" customHeight="1" thickBot="1" x14ac:dyDescent="0.25">
      <c r="A7" s="28"/>
      <c r="B7" s="8" t="s">
        <v>17</v>
      </c>
      <c r="C7" s="8" t="s">
        <v>17</v>
      </c>
      <c r="D7" s="8" t="s">
        <v>17</v>
      </c>
      <c r="E7" s="8" t="s">
        <v>17</v>
      </c>
      <c r="F7" s="8" t="s">
        <v>17</v>
      </c>
      <c r="G7" s="8" t="s">
        <v>17</v>
      </c>
      <c r="H7" s="8" t="s">
        <v>17</v>
      </c>
      <c r="I7" s="8" t="s">
        <v>17</v>
      </c>
      <c r="J7" s="8" t="s">
        <v>17</v>
      </c>
      <c r="K7" s="8" t="s">
        <v>17</v>
      </c>
      <c r="L7" s="8" t="s">
        <v>17</v>
      </c>
      <c r="M7" s="8" t="s">
        <v>17</v>
      </c>
      <c r="N7" s="8" t="s">
        <v>17</v>
      </c>
      <c r="O7" s="29"/>
    </row>
    <row r="8" spans="1:18" ht="12" customHeight="1" thickBot="1" x14ac:dyDescent="0.25">
      <c r="A8" s="9" t="s">
        <v>18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1"/>
    </row>
    <row r="9" spans="1:18" ht="12" customHeight="1" thickBot="1" x14ac:dyDescent="0.25">
      <c r="A9" s="12" t="s">
        <v>19</v>
      </c>
      <c r="B9" s="13">
        <f>'[1]01.24'!B9</f>
        <v>2561200.5</v>
      </c>
      <c r="C9" s="13">
        <f>'[1]02.24'!B9</f>
        <v>2723219.77</v>
      </c>
      <c r="D9" s="13">
        <f>'[1]03.24'!B9</f>
        <v>3299460.99</v>
      </c>
      <c r="E9" s="13">
        <f>'[1]04.24'!B9</f>
        <v>3292980.07</v>
      </c>
      <c r="F9" s="13">
        <f>'[1]05.24'!B9</f>
        <v>3257299.62</v>
      </c>
      <c r="G9" s="13">
        <f>'[1]06.24'!B9</f>
        <v>2701256.31</v>
      </c>
      <c r="H9" s="14">
        <f>'[1]07.24'!B9</f>
        <v>2882803.75</v>
      </c>
      <c r="I9" s="14">
        <f>'[1]08.24'!B9</f>
        <v>3332257.49</v>
      </c>
      <c r="J9" s="14">
        <f>'[1]09.24'!B9</f>
        <v>2999654.91</v>
      </c>
      <c r="K9" s="14">
        <f>'[1]10.24'!B9</f>
        <v>2966426.49</v>
      </c>
      <c r="L9" s="14">
        <f>'[1]11.24'!B9</f>
        <v>1926277.44</v>
      </c>
      <c r="M9" s="13">
        <f>'[1]12.24'!B9</f>
        <v>2789620.27</v>
      </c>
      <c r="N9" s="15">
        <f>SUM(B9:M9)</f>
        <v>34732457.609999999</v>
      </c>
      <c r="O9" s="11"/>
    </row>
    <row r="10" spans="1:18" ht="12" customHeight="1" thickBot="1" x14ac:dyDescent="0.25">
      <c r="A10" s="12" t="s">
        <v>20</v>
      </c>
      <c r="B10" s="13"/>
      <c r="C10" s="13"/>
      <c r="D10" s="13"/>
      <c r="E10" s="13"/>
      <c r="F10" s="13"/>
      <c r="G10" s="13"/>
      <c r="H10" s="14">
        <f>'[1]07.24'!B10</f>
        <v>0</v>
      </c>
      <c r="I10" s="14">
        <f>'[1]08.24'!B10</f>
        <v>0</v>
      </c>
      <c r="J10" s="13"/>
      <c r="K10" s="13"/>
      <c r="L10" s="13"/>
      <c r="M10" s="13"/>
      <c r="N10" s="15"/>
      <c r="O10" s="11"/>
    </row>
    <row r="11" spans="1:18" ht="12" customHeight="1" thickBot="1" x14ac:dyDescent="0.25">
      <c r="A11" s="12" t="s">
        <v>21</v>
      </c>
      <c r="B11" s="13">
        <f>'[1]01.24'!B11</f>
        <v>0</v>
      </c>
      <c r="C11" s="13"/>
      <c r="D11" s="13"/>
      <c r="E11" s="13"/>
      <c r="F11" s="13"/>
      <c r="G11" s="13"/>
      <c r="H11" s="14">
        <f>'[1]07.24'!B11</f>
        <v>0</v>
      </c>
      <c r="I11" s="14">
        <f>'[1]08.24'!B11</f>
        <v>0</v>
      </c>
      <c r="J11" s="13"/>
      <c r="K11" s="13"/>
      <c r="L11" s="13"/>
      <c r="M11" s="13"/>
      <c r="N11" s="15">
        <f>SUM(B11:M11)</f>
        <v>0</v>
      </c>
      <c r="O11" s="11"/>
    </row>
    <row r="12" spans="1:18" ht="12" customHeight="1" thickBot="1" x14ac:dyDescent="0.25">
      <c r="A12" s="12" t="s">
        <v>22</v>
      </c>
      <c r="B12" s="13">
        <f>'[1]01.24'!B12</f>
        <v>0</v>
      </c>
      <c r="C12" s="13"/>
      <c r="D12" s="13"/>
      <c r="E12" s="13"/>
      <c r="F12" s="13"/>
      <c r="G12" s="13"/>
      <c r="H12" s="14">
        <f>'[1]07.24'!B12</f>
        <v>8953.2800000000007</v>
      </c>
      <c r="I12" s="14">
        <f>'[1]08.24'!B12</f>
        <v>8953.2800000000007</v>
      </c>
      <c r="J12" s="14">
        <f>'[1]09.24'!B12</f>
        <v>8953.2800000000007</v>
      </c>
      <c r="K12" s="14">
        <f>'[1]10.24'!B12</f>
        <v>8953.2800000000007</v>
      </c>
      <c r="L12" s="14">
        <f>'[1]11.24'!B12</f>
        <v>8961.35</v>
      </c>
      <c r="M12" s="13">
        <f>'[1]12.24'!B12</f>
        <v>2579.34</v>
      </c>
      <c r="N12" s="15">
        <f>SUM(B12:M12)</f>
        <v>47353.81</v>
      </c>
      <c r="O12" s="11"/>
    </row>
    <row r="13" spans="1:18" ht="12" customHeight="1" thickBot="1" x14ac:dyDescent="0.25">
      <c r="A13" s="16" t="s">
        <v>23</v>
      </c>
      <c r="B13" s="15">
        <f>SUM(B9:B12)</f>
        <v>2561200.5</v>
      </c>
      <c r="C13" s="15">
        <f t="shared" ref="C13:I13" si="0">SUM(C9:C12)</f>
        <v>2723219.77</v>
      </c>
      <c r="D13" s="15">
        <f t="shared" si="0"/>
        <v>3299460.99</v>
      </c>
      <c r="E13" s="15">
        <f t="shared" si="0"/>
        <v>3292980.07</v>
      </c>
      <c r="F13" s="15">
        <f t="shared" si="0"/>
        <v>3257299.62</v>
      </c>
      <c r="G13" s="15">
        <f t="shared" si="0"/>
        <v>2701256.31</v>
      </c>
      <c r="H13" s="15">
        <f t="shared" si="0"/>
        <v>2891757.03</v>
      </c>
      <c r="I13" s="15">
        <f t="shared" si="0"/>
        <v>3341210.77</v>
      </c>
      <c r="J13" s="15">
        <f>SUM(J9:J12)</f>
        <v>3008608.19</v>
      </c>
      <c r="K13" s="15">
        <f>SUM(K9:K12)</f>
        <v>2975379.77</v>
      </c>
      <c r="L13" s="17">
        <f>SUM(L9:L12)</f>
        <v>1935238.79</v>
      </c>
      <c r="M13" s="15">
        <f>SUM(M9:M12)</f>
        <v>2792199.61</v>
      </c>
      <c r="N13" s="15">
        <f>SUM(N9:N12)</f>
        <v>34779811.420000002</v>
      </c>
      <c r="O13" s="11"/>
    </row>
    <row r="14" spans="1:18" ht="12" customHeight="1" thickBot="1" x14ac:dyDescent="0.25">
      <c r="A14" s="12" t="s">
        <v>24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5"/>
      <c r="O14" s="11"/>
    </row>
    <row r="15" spans="1:18" ht="12" customHeight="1" thickBot="1" x14ac:dyDescent="0.25">
      <c r="A15" s="12" t="s">
        <v>25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5"/>
      <c r="O15" s="11"/>
    </row>
    <row r="16" spans="1:18" ht="12" customHeight="1" thickBot="1" x14ac:dyDescent="0.25">
      <c r="A16" s="16" t="s">
        <v>26</v>
      </c>
      <c r="B16" s="15">
        <f t="shared" ref="B16:M16" si="1">SUM(B14:B15)</f>
        <v>0</v>
      </c>
      <c r="C16" s="15">
        <f t="shared" si="1"/>
        <v>0</v>
      </c>
      <c r="D16" s="15">
        <f t="shared" si="1"/>
        <v>0</v>
      </c>
      <c r="E16" s="15">
        <f t="shared" si="1"/>
        <v>0</v>
      </c>
      <c r="F16" s="15">
        <f t="shared" si="1"/>
        <v>0</v>
      </c>
      <c r="G16" s="15">
        <f t="shared" si="1"/>
        <v>0</v>
      </c>
      <c r="H16" s="15">
        <f t="shared" si="1"/>
        <v>0</v>
      </c>
      <c r="I16" s="15">
        <f t="shared" si="1"/>
        <v>0</v>
      </c>
      <c r="J16" s="15">
        <f t="shared" si="1"/>
        <v>0</v>
      </c>
      <c r="K16" s="15">
        <f t="shared" si="1"/>
        <v>0</v>
      </c>
      <c r="L16" s="15">
        <f t="shared" si="1"/>
        <v>0</v>
      </c>
      <c r="M16" s="15">
        <f t="shared" si="1"/>
        <v>0</v>
      </c>
      <c r="N16" s="15">
        <f>SUM(N14:N15)</f>
        <v>0</v>
      </c>
      <c r="O16" s="11"/>
    </row>
    <row r="17" spans="1:15" ht="12" customHeight="1" thickBot="1" x14ac:dyDescent="0.25">
      <c r="A17" s="16" t="s">
        <v>27</v>
      </c>
      <c r="B17" s="13">
        <f>'[1]01.24'!B17</f>
        <v>1239.25</v>
      </c>
      <c r="C17" s="13">
        <f>'[1]02.24'!B17</f>
        <v>1428.49</v>
      </c>
      <c r="D17" s="13">
        <f>'[1]03.24'!B17</f>
        <v>11295.46</v>
      </c>
      <c r="E17" s="13">
        <f>'[1]04.24'!B17</f>
        <v>13653.7</v>
      </c>
      <c r="F17" s="13">
        <f>'[1]05.24'!B17</f>
        <v>4729.62</v>
      </c>
      <c r="G17" s="13">
        <f>'[1]06.24'!B17</f>
        <v>3260.35</v>
      </c>
      <c r="H17" s="14">
        <f>'[1]07.24'!B17</f>
        <v>4708.95</v>
      </c>
      <c r="I17" s="14">
        <f>'[1]08.24'!B17</f>
        <v>4298.46</v>
      </c>
      <c r="J17" s="14">
        <f>'[1]09.24'!B17</f>
        <v>3287.88</v>
      </c>
      <c r="K17" s="14">
        <f>'[1]10.24'!B17</f>
        <v>3677.77</v>
      </c>
      <c r="L17" s="14">
        <f>'[1]11.24'!B17</f>
        <v>3876.96</v>
      </c>
      <c r="M17" s="13">
        <f>'[1]12.24'!B17</f>
        <v>5254.87</v>
      </c>
      <c r="N17" s="15">
        <f>SUM(B17:M17)</f>
        <v>60711.759999999995</v>
      </c>
      <c r="O17" s="11"/>
    </row>
    <row r="18" spans="1:15" ht="12" customHeight="1" thickBot="1" x14ac:dyDescent="0.25">
      <c r="A18" s="16" t="s">
        <v>28</v>
      </c>
      <c r="B18" s="15">
        <f t="shared" ref="B18:M18" si="2">SUM(B19:B22)</f>
        <v>0</v>
      </c>
      <c r="C18" s="15">
        <f t="shared" si="2"/>
        <v>0</v>
      </c>
      <c r="D18" s="15">
        <f t="shared" si="2"/>
        <v>0</v>
      </c>
      <c r="E18" s="15">
        <f t="shared" si="2"/>
        <v>0</v>
      </c>
      <c r="F18" s="15">
        <f t="shared" si="2"/>
        <v>0</v>
      </c>
      <c r="G18" s="15">
        <f t="shared" si="2"/>
        <v>0</v>
      </c>
      <c r="H18" s="15">
        <f t="shared" si="2"/>
        <v>0</v>
      </c>
      <c r="I18" s="15">
        <f t="shared" si="2"/>
        <v>0</v>
      </c>
      <c r="J18" s="15">
        <f t="shared" si="2"/>
        <v>0</v>
      </c>
      <c r="K18" s="15">
        <f t="shared" si="2"/>
        <v>0</v>
      </c>
      <c r="L18" s="15">
        <f t="shared" si="2"/>
        <v>0</v>
      </c>
      <c r="M18" s="15">
        <f t="shared" si="2"/>
        <v>0</v>
      </c>
      <c r="N18" s="15">
        <f>SUM(N19:N22)</f>
        <v>0</v>
      </c>
      <c r="O18" s="11"/>
    </row>
    <row r="19" spans="1:15" ht="12" customHeight="1" thickBot="1" x14ac:dyDescent="0.25">
      <c r="A19" s="18" t="s">
        <v>29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5"/>
      <c r="O19" s="11"/>
    </row>
    <row r="20" spans="1:15" ht="12" customHeight="1" thickBot="1" x14ac:dyDescent="0.25">
      <c r="A20" s="18" t="s">
        <v>30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5"/>
      <c r="O20" s="11"/>
    </row>
    <row r="21" spans="1:15" ht="12" customHeight="1" thickBot="1" x14ac:dyDescent="0.25">
      <c r="A21" s="18" t="s">
        <v>31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5"/>
      <c r="O21" s="11"/>
    </row>
    <row r="22" spans="1:15" ht="12" customHeight="1" thickBot="1" x14ac:dyDescent="0.25">
      <c r="A22" s="18" t="s">
        <v>32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5"/>
      <c r="O22" s="11"/>
    </row>
    <row r="23" spans="1:15" ht="12" customHeight="1" thickBot="1" x14ac:dyDescent="0.25">
      <c r="A23" s="16" t="s">
        <v>33</v>
      </c>
      <c r="B23" s="15">
        <f t="shared" ref="B23:M23" si="3">SUM(B24:B26)</f>
        <v>4839.5</v>
      </c>
      <c r="C23" s="15">
        <f t="shared" si="3"/>
        <v>3480.98</v>
      </c>
      <c r="D23" s="15">
        <f t="shared" si="3"/>
        <v>3.08</v>
      </c>
      <c r="E23" s="15">
        <f t="shared" si="3"/>
        <v>3.08</v>
      </c>
      <c r="F23" s="15">
        <f t="shared" si="3"/>
        <v>31.270000000000003</v>
      </c>
      <c r="G23" s="15">
        <f t="shared" si="3"/>
        <v>3.08</v>
      </c>
      <c r="H23" s="15">
        <f>SUM(H24:H26)</f>
        <v>3636.42</v>
      </c>
      <c r="I23" s="15">
        <f>SUM(I24:I26)</f>
        <v>3365.08</v>
      </c>
      <c r="J23" s="15">
        <f t="shared" si="3"/>
        <v>6286.7199999999993</v>
      </c>
      <c r="K23" s="15">
        <f t="shared" si="3"/>
        <v>4986.22</v>
      </c>
      <c r="L23" s="15">
        <f t="shared" si="3"/>
        <v>3.08</v>
      </c>
      <c r="M23" s="15">
        <f t="shared" si="3"/>
        <v>660.57</v>
      </c>
      <c r="N23" s="15">
        <f>SUM(N24:N26)</f>
        <v>27299.08</v>
      </c>
      <c r="O23" s="11"/>
    </row>
    <row r="24" spans="1:15" ht="12" customHeight="1" thickBot="1" x14ac:dyDescent="0.25">
      <c r="A24" s="18" t="s">
        <v>34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5"/>
      <c r="O24" s="11"/>
    </row>
    <row r="25" spans="1:15" ht="12" customHeight="1" thickBot="1" x14ac:dyDescent="0.25">
      <c r="A25" s="18" t="s">
        <v>35</v>
      </c>
      <c r="B25" s="13">
        <f>'[1]01.24'!B25</f>
        <v>4839.5</v>
      </c>
      <c r="C25" s="13">
        <f>'[1]02.24'!B25</f>
        <v>3480.98</v>
      </c>
      <c r="D25" s="13">
        <f>'[1]03.24'!B25</f>
        <v>3.08</v>
      </c>
      <c r="E25" s="13">
        <f>'[1]04.24'!B25</f>
        <v>3.08</v>
      </c>
      <c r="F25" s="13">
        <f>'[1]05.24'!B25</f>
        <v>31.270000000000003</v>
      </c>
      <c r="G25" s="13">
        <f>'[1]06.24'!B25</f>
        <v>3.08</v>
      </c>
      <c r="H25" s="14">
        <f>'[1]07.24'!B25</f>
        <v>3636.42</v>
      </c>
      <c r="I25" s="14">
        <f>'[1]08.24'!B25</f>
        <v>3365.08</v>
      </c>
      <c r="J25" s="14">
        <f>'[1]09.24'!B25</f>
        <v>6286.7199999999993</v>
      </c>
      <c r="K25" s="14">
        <f>'[1]10.24'!B25</f>
        <v>4986.22</v>
      </c>
      <c r="L25" s="14">
        <f>'[1]11.24'!B25</f>
        <v>3.08</v>
      </c>
      <c r="M25" s="13">
        <f>'[1]12.24'!B25</f>
        <v>660.57</v>
      </c>
      <c r="N25" s="15">
        <f>SUM(B25:M25)</f>
        <v>27299.08</v>
      </c>
      <c r="O25" s="11"/>
    </row>
    <row r="26" spans="1:15" ht="12" customHeight="1" thickBot="1" x14ac:dyDescent="0.25">
      <c r="A26" s="18" t="s">
        <v>36</v>
      </c>
      <c r="B26" s="13"/>
      <c r="C26" s="13">
        <f>'[1]02.24'!B26</f>
        <v>0</v>
      </c>
      <c r="D26" s="13"/>
      <c r="E26" s="13"/>
      <c r="F26" s="13"/>
      <c r="G26" s="13"/>
      <c r="H26" s="14"/>
      <c r="I26" s="14"/>
      <c r="J26" s="14"/>
      <c r="K26" s="14"/>
      <c r="L26" s="13"/>
      <c r="M26" s="13"/>
      <c r="N26" s="15">
        <f>SUM(B26:M26)</f>
        <v>0</v>
      </c>
      <c r="O26" s="11"/>
    </row>
    <row r="27" spans="1:15" ht="12" customHeight="1" thickBot="1" x14ac:dyDescent="0.25">
      <c r="A27" s="16" t="s">
        <v>37</v>
      </c>
      <c r="B27" s="15">
        <f t="shared" ref="B27:D27" si="4">B17+B18+B23</f>
        <v>6078.75</v>
      </c>
      <c r="C27" s="15">
        <f t="shared" si="4"/>
        <v>4909.47</v>
      </c>
      <c r="D27" s="15">
        <f t="shared" si="4"/>
        <v>11298.539999999999</v>
      </c>
      <c r="E27" s="15">
        <f>E17+E18+E23</f>
        <v>13656.78</v>
      </c>
      <c r="F27" s="15">
        <f>F17+F18+F23</f>
        <v>4760.8900000000003</v>
      </c>
      <c r="G27" s="15">
        <f>G17+G18+G23</f>
        <v>3263.43</v>
      </c>
      <c r="H27" s="15">
        <f>H17+H18+H23</f>
        <v>8345.369999999999</v>
      </c>
      <c r="I27" s="15">
        <f t="shared" ref="I27:M27" si="5">I17+I18+I23</f>
        <v>7663.54</v>
      </c>
      <c r="J27" s="15">
        <f t="shared" si="5"/>
        <v>9574.5999999999985</v>
      </c>
      <c r="K27" s="15">
        <f t="shared" si="5"/>
        <v>8663.99</v>
      </c>
      <c r="L27" s="15">
        <f t="shared" si="5"/>
        <v>3880.04</v>
      </c>
      <c r="M27" s="15">
        <f t="shared" si="5"/>
        <v>5915.44</v>
      </c>
      <c r="N27" s="15">
        <f>N17+N18+N23</f>
        <v>88010.84</v>
      </c>
      <c r="O27" s="11"/>
    </row>
    <row r="28" spans="1:15" ht="12" customHeight="1" thickBot="1" x14ac:dyDescent="0.25">
      <c r="A28" s="16" t="s">
        <v>38</v>
      </c>
      <c r="B28" s="15">
        <f t="shared" ref="B28:D28" si="6">B13+B16+B27</f>
        <v>2567279.25</v>
      </c>
      <c r="C28" s="15">
        <f t="shared" si="6"/>
        <v>2728129.24</v>
      </c>
      <c r="D28" s="15">
        <f t="shared" si="6"/>
        <v>3310759.5300000003</v>
      </c>
      <c r="E28" s="15">
        <f>E13+E16+E27</f>
        <v>3306636.8499999996</v>
      </c>
      <c r="F28" s="15">
        <f>F13+F16+F27</f>
        <v>3262060.5100000002</v>
      </c>
      <c r="G28" s="15">
        <f>G13+G16+G27</f>
        <v>2704519.74</v>
      </c>
      <c r="H28" s="15">
        <f>H13+H16+H27</f>
        <v>2900102.4</v>
      </c>
      <c r="I28" s="15">
        <f t="shared" ref="I28:M28" si="7">I13+I16+I27</f>
        <v>3348874.31</v>
      </c>
      <c r="J28" s="15">
        <f t="shared" si="7"/>
        <v>3018182.79</v>
      </c>
      <c r="K28" s="15">
        <f t="shared" si="7"/>
        <v>2984043.7600000002</v>
      </c>
      <c r="L28" s="15">
        <f t="shared" si="7"/>
        <v>1939118.83</v>
      </c>
      <c r="M28" s="15">
        <f t="shared" si="7"/>
        <v>2798115.05</v>
      </c>
      <c r="N28" s="15">
        <f>N13+N16+N27</f>
        <v>34867822.260000005</v>
      </c>
      <c r="O28" s="11"/>
    </row>
    <row r="29" spans="1:15" ht="12" customHeight="1" thickBot="1" x14ac:dyDescent="0.25">
      <c r="A29" s="9" t="s">
        <v>39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1:15" ht="12" customHeight="1" thickBot="1" x14ac:dyDescent="0.25">
      <c r="A30" s="16" t="s">
        <v>40</v>
      </c>
      <c r="B30" s="15">
        <f t="shared" ref="B30:M30" si="8">SUM(B31:B39)</f>
        <v>670671.65</v>
      </c>
      <c r="C30" s="15">
        <f>SUM(C31:C39)</f>
        <v>629807.78</v>
      </c>
      <c r="D30" s="15">
        <f t="shared" si="8"/>
        <v>668953.93999999994</v>
      </c>
      <c r="E30" s="15">
        <f t="shared" si="8"/>
        <v>790083.98</v>
      </c>
      <c r="F30" s="15">
        <f t="shared" si="8"/>
        <v>755747.82</v>
      </c>
      <c r="G30" s="15">
        <f>SUM(G31:G39)</f>
        <v>816020.03</v>
      </c>
      <c r="H30" s="15">
        <f t="shared" si="8"/>
        <v>747014.91</v>
      </c>
      <c r="I30" s="15">
        <f t="shared" si="8"/>
        <v>752971.12</v>
      </c>
      <c r="J30" s="15">
        <f t="shared" si="8"/>
        <v>739285.55999999994</v>
      </c>
      <c r="K30" s="15">
        <f t="shared" si="8"/>
        <v>752418.03</v>
      </c>
      <c r="L30" s="15">
        <f t="shared" si="8"/>
        <v>688926.28</v>
      </c>
      <c r="M30" s="15">
        <f t="shared" si="8"/>
        <v>828499.72000000009</v>
      </c>
      <c r="N30" s="15">
        <f>SUM(N31:N39)</f>
        <v>8840400.8199999984</v>
      </c>
      <c r="O30" s="11"/>
    </row>
    <row r="31" spans="1:15" ht="12" customHeight="1" thickBot="1" x14ac:dyDescent="0.25">
      <c r="A31" s="18" t="s">
        <v>41</v>
      </c>
      <c r="B31" s="13">
        <f>'[1]01.24'!B31</f>
        <v>367877.04000000004</v>
      </c>
      <c r="C31" s="13">
        <f>'[1]02.24'!B31</f>
        <v>362237.37</v>
      </c>
      <c r="D31" s="13">
        <f>'[1]03.24'!B31</f>
        <v>365025.81</v>
      </c>
      <c r="E31" s="13">
        <f>'[1]04.24'!B31</f>
        <v>397381.39</v>
      </c>
      <c r="F31" s="13">
        <f>'[1]05.24'!B31</f>
        <v>385955.29</v>
      </c>
      <c r="G31" s="13">
        <f>'[1]06.24'!B31</f>
        <v>404844.59</v>
      </c>
      <c r="H31" s="14">
        <f>'[1]07.24'!B31</f>
        <v>386536.55999999994</v>
      </c>
      <c r="I31" s="14">
        <f>'[1]08.24'!B31</f>
        <v>405004.4</v>
      </c>
      <c r="J31" s="14">
        <f>'[1]09.24'!B31</f>
        <v>405017.23</v>
      </c>
      <c r="K31" s="14">
        <f>'[1]10.24'!B31</f>
        <v>414521.61</v>
      </c>
      <c r="L31" s="14">
        <f>'[1]11.24'!B31</f>
        <v>395179.05000000005</v>
      </c>
      <c r="M31" s="13">
        <f>'[1]12.24'!B31</f>
        <v>405305.84</v>
      </c>
      <c r="N31" s="15">
        <f t="shared" ref="N31:N38" si="9">SUM(B31:M31)</f>
        <v>4694886.18</v>
      </c>
      <c r="O31" s="11"/>
    </row>
    <row r="32" spans="1:15" ht="12" customHeight="1" thickBot="1" x14ac:dyDescent="0.25">
      <c r="A32" s="18" t="s">
        <v>42</v>
      </c>
      <c r="B32" s="13">
        <f>'[1]01.24'!B32</f>
        <v>107548.22</v>
      </c>
      <c r="C32" s="13">
        <f>'[1]02.24'!B32</f>
        <v>106432.89000000001</v>
      </c>
      <c r="D32" s="13">
        <f>'[1]03.24'!B32</f>
        <v>108312.58</v>
      </c>
      <c r="E32" s="13">
        <f>'[1]04.24'!B32</f>
        <v>112708.23</v>
      </c>
      <c r="F32" s="13">
        <f>'[1]05.24'!B32</f>
        <v>114412.02999999998</v>
      </c>
      <c r="G32" s="13">
        <f>'[1]06.24'!B32</f>
        <v>116169.34999999999</v>
      </c>
      <c r="H32" s="14">
        <f>'[1]07.24'!B32</f>
        <v>114006.51000000001</v>
      </c>
      <c r="I32" s="14">
        <f>'[1]08.24'!B32</f>
        <v>112951.01999999999</v>
      </c>
      <c r="J32" s="14">
        <f>'[1]09.24'!B32</f>
        <v>112320.48</v>
      </c>
      <c r="K32" s="14">
        <f>'[1]10.24'!B32</f>
        <v>122649.16</v>
      </c>
      <c r="L32" s="14">
        <f>'[1]11.24'!B32</f>
        <v>118403.39</v>
      </c>
      <c r="M32" s="13">
        <f>'[1]12.24'!B32</f>
        <v>125299.73</v>
      </c>
      <c r="N32" s="15">
        <f t="shared" si="9"/>
        <v>1371213.5899999999</v>
      </c>
      <c r="O32" s="11"/>
    </row>
    <row r="33" spans="1:15" ht="12" customHeight="1" thickBot="1" x14ac:dyDescent="0.25">
      <c r="A33" s="18" t="s">
        <v>43</v>
      </c>
      <c r="B33" s="13">
        <f>'[1]01.24'!B33</f>
        <v>28042.03</v>
      </c>
      <c r="C33" s="13">
        <f>'[1]02.24'!B33</f>
        <v>19716.38</v>
      </c>
      <c r="D33" s="13">
        <f>'[1]03.24'!B33</f>
        <v>31825.950000000004</v>
      </c>
      <c r="E33" s="13">
        <f>'[1]04.24'!B33</f>
        <v>72187.249999999985</v>
      </c>
      <c r="F33" s="13">
        <f>'[1]05.24'!B33</f>
        <v>89561.18</v>
      </c>
      <c r="G33" s="13">
        <f>'[1]06.24'!B33</f>
        <v>96300.04</v>
      </c>
      <c r="H33" s="14">
        <f>'[1]07.24'!B33</f>
        <v>52724.649999999994</v>
      </c>
      <c r="I33" s="14">
        <f>'[1]08.24'!B33</f>
        <v>61672.609999999993</v>
      </c>
      <c r="J33" s="14">
        <f>'[1]09.24'!B33</f>
        <v>37158.71</v>
      </c>
      <c r="K33" s="14">
        <f>'[1]10.24'!B33</f>
        <v>40768.410000000003</v>
      </c>
      <c r="L33" s="14">
        <f>'[1]11.24'!B33</f>
        <v>34209.22</v>
      </c>
      <c r="M33" s="13">
        <f>'[1]12.24'!B33</f>
        <v>62392.1</v>
      </c>
      <c r="N33" s="15">
        <f t="shared" si="9"/>
        <v>626558.52999999991</v>
      </c>
      <c r="O33" s="11"/>
    </row>
    <row r="34" spans="1:15" ht="12" customHeight="1" thickBot="1" x14ac:dyDescent="0.25">
      <c r="A34" s="18" t="s">
        <v>44</v>
      </c>
      <c r="B34" s="13">
        <f>'[1]01.24'!B34</f>
        <v>43121.83</v>
      </c>
      <c r="C34" s="13">
        <f>'[1]02.24'!B34</f>
        <v>39367.69</v>
      </c>
      <c r="D34" s="13">
        <f>'[1]03.24'!B34</f>
        <v>48965.56</v>
      </c>
      <c r="E34" s="13">
        <f>'[1]04.24'!B34</f>
        <v>79177.91</v>
      </c>
      <c r="F34" s="13">
        <f>'[1]05.24'!B34</f>
        <v>48680.23</v>
      </c>
      <c r="G34" s="13">
        <f>'[1]06.24'!B34</f>
        <v>65244.54</v>
      </c>
      <c r="H34" s="14">
        <f>'[1]07.24'!B34</f>
        <v>48293.66</v>
      </c>
      <c r="I34" s="14">
        <f>'[1]08.24'!B34</f>
        <v>49663.21</v>
      </c>
      <c r="J34" s="14">
        <f>'[1]09.24'!B34</f>
        <v>47357.440000000002</v>
      </c>
      <c r="K34" s="14">
        <f>'[1]10.24'!B34</f>
        <v>48691.23</v>
      </c>
      <c r="L34" s="14">
        <f>'[1]11.24'!B34</f>
        <v>36036.21</v>
      </c>
      <c r="M34" s="13">
        <f>'[1]12.24'!B34</f>
        <v>15512.05</v>
      </c>
      <c r="N34" s="15">
        <f t="shared" si="9"/>
        <v>570111.56000000006</v>
      </c>
      <c r="O34" s="11"/>
    </row>
    <row r="35" spans="1:15" ht="12" customHeight="1" thickBot="1" x14ac:dyDescent="0.25">
      <c r="A35" s="18" t="s">
        <v>45</v>
      </c>
      <c r="B35" s="13">
        <f>'[1]01.24'!B35</f>
        <v>0</v>
      </c>
      <c r="C35" s="13"/>
      <c r="D35" s="13">
        <f>'[1]03.24'!B35</f>
        <v>3264.84</v>
      </c>
      <c r="E35" s="13">
        <f>'[1]04.24'!B35</f>
        <v>19053.990000000002</v>
      </c>
      <c r="F35" s="13"/>
      <c r="G35" s="13">
        <f>'[1]06.24'!B35</f>
        <v>318.07</v>
      </c>
      <c r="H35" s="14">
        <f>'[1]07.24'!B35</f>
        <v>0</v>
      </c>
      <c r="I35" s="14"/>
      <c r="J35" s="14"/>
      <c r="K35" s="14">
        <f>'[1]10.24'!B35</f>
        <v>23.48</v>
      </c>
      <c r="L35" s="14">
        <f>'[1]11.24'!B35</f>
        <v>0</v>
      </c>
      <c r="M35" s="13">
        <f>'[1]12.24'!B35</f>
        <v>0</v>
      </c>
      <c r="N35" s="15">
        <f t="shared" si="9"/>
        <v>22660.38</v>
      </c>
      <c r="O35" s="11"/>
    </row>
    <row r="36" spans="1:15" ht="12" customHeight="1" thickBot="1" x14ac:dyDescent="0.25">
      <c r="A36" s="18" t="s">
        <v>46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5">
        <f t="shared" si="9"/>
        <v>0</v>
      </c>
      <c r="O36" s="11"/>
    </row>
    <row r="37" spans="1:15" ht="12" customHeight="1" thickBot="1" x14ac:dyDescent="0.25">
      <c r="A37" s="18" t="s">
        <v>47</v>
      </c>
      <c r="B37" s="13"/>
      <c r="C37" s="13"/>
      <c r="D37" s="13"/>
      <c r="E37" s="13"/>
      <c r="F37" s="13"/>
      <c r="G37" s="13"/>
      <c r="H37" s="14">
        <f>'[1]07.24'!B37</f>
        <v>8953.2799999999988</v>
      </c>
      <c r="I37" s="14">
        <f>'[1]08.24'!B37</f>
        <v>8953.2799999999988</v>
      </c>
      <c r="J37" s="14">
        <f>'[1]09.24'!B37</f>
        <v>8953.2799999999988</v>
      </c>
      <c r="K37" s="14">
        <f>'[1]10.24'!B37</f>
        <v>8953.2799999999988</v>
      </c>
      <c r="L37" s="14">
        <f>'[1]11.24'!B37</f>
        <v>8961.3499999999985</v>
      </c>
      <c r="M37" s="13">
        <f>'[1]12.24'!B37</f>
        <v>2579.34</v>
      </c>
      <c r="N37" s="17">
        <f t="shared" si="9"/>
        <v>47353.81</v>
      </c>
      <c r="O37" s="11"/>
    </row>
    <row r="38" spans="1:15" ht="12" customHeight="1" thickBot="1" x14ac:dyDescent="0.25">
      <c r="A38" s="18" t="s">
        <v>48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5">
        <f t="shared" si="9"/>
        <v>0</v>
      </c>
      <c r="O38" s="11"/>
    </row>
    <row r="39" spans="1:15" ht="12" customHeight="1" thickBot="1" x14ac:dyDescent="0.25">
      <c r="A39" s="16" t="s">
        <v>49</v>
      </c>
      <c r="B39" s="15">
        <f t="shared" ref="B39:M39" si="10">SUM(B40:B41)</f>
        <v>124082.53</v>
      </c>
      <c r="C39" s="15">
        <f t="shared" si="10"/>
        <v>102053.45000000001</v>
      </c>
      <c r="D39" s="15">
        <f t="shared" si="10"/>
        <v>111559.20000000001</v>
      </c>
      <c r="E39" s="15">
        <f t="shared" si="10"/>
        <v>109575.21</v>
      </c>
      <c r="F39" s="15">
        <f t="shared" si="10"/>
        <v>117139.09</v>
      </c>
      <c r="G39" s="15">
        <f t="shared" si="10"/>
        <v>133143.44</v>
      </c>
      <c r="H39" s="15">
        <f t="shared" si="10"/>
        <v>136500.25</v>
      </c>
      <c r="I39" s="15">
        <f t="shared" si="10"/>
        <v>114726.6</v>
      </c>
      <c r="J39" s="15">
        <f t="shared" si="10"/>
        <v>128478.42</v>
      </c>
      <c r="K39" s="15">
        <f t="shared" si="10"/>
        <v>116810.86</v>
      </c>
      <c r="L39" s="15">
        <f t="shared" si="10"/>
        <v>96137.06</v>
      </c>
      <c r="M39" s="15">
        <f t="shared" si="10"/>
        <v>217410.66</v>
      </c>
      <c r="N39" s="15">
        <f>SUM(N40:N41)</f>
        <v>1507616.77</v>
      </c>
      <c r="O39" s="11"/>
    </row>
    <row r="40" spans="1:15" s="20" customFormat="1" ht="12" customHeight="1" thickBot="1" x14ac:dyDescent="0.25">
      <c r="A40" s="18" t="s">
        <v>50</v>
      </c>
      <c r="B40" s="18">
        <f>'[1]01.24'!B40</f>
        <v>36771.370000000003</v>
      </c>
      <c r="C40" s="13">
        <f>'[1]02.24'!B40</f>
        <v>35912.76</v>
      </c>
      <c r="D40" s="13">
        <f>'[1]03.24'!B40</f>
        <v>38146.57</v>
      </c>
      <c r="E40" s="13">
        <f>'[1]04.24'!B40</f>
        <v>42450.83</v>
      </c>
      <c r="F40" s="13">
        <f>'[1]05.24'!B40</f>
        <v>42143.86</v>
      </c>
      <c r="G40" s="13">
        <f>'[1]06.24'!B40</f>
        <v>49625.32</v>
      </c>
      <c r="H40" s="14">
        <f>'[1]07.24'!B40</f>
        <v>46712.98</v>
      </c>
      <c r="I40" s="14">
        <f>'[1]08.24'!B40</f>
        <v>43792.39</v>
      </c>
      <c r="J40" s="14">
        <f>'[1]09.24'!B40</f>
        <v>50162.61</v>
      </c>
      <c r="K40" s="14">
        <f>'[1]10.24'!B40</f>
        <v>44090.84</v>
      </c>
      <c r="L40" s="14">
        <f>'[1]11.24'!B40</f>
        <v>39545.879999999997</v>
      </c>
      <c r="M40" s="13">
        <f>'[1]12.24'!B40</f>
        <v>149721.66</v>
      </c>
      <c r="N40" s="15">
        <f>SUM(B40:M40)</f>
        <v>619077.07000000007</v>
      </c>
      <c r="O40" s="19"/>
    </row>
    <row r="41" spans="1:15" s="20" customFormat="1" ht="12" customHeight="1" thickBot="1" x14ac:dyDescent="0.25">
      <c r="A41" s="18" t="s">
        <v>51</v>
      </c>
      <c r="B41" s="18">
        <f>'[1]01.24'!B41</f>
        <v>87311.16</v>
      </c>
      <c r="C41" s="13">
        <f>'[1]02.24'!B41</f>
        <v>66140.69</v>
      </c>
      <c r="D41" s="13">
        <f>'[1]03.24'!B41</f>
        <v>73412.63</v>
      </c>
      <c r="E41" s="13">
        <f>'[1]04.24'!B41</f>
        <v>67124.38</v>
      </c>
      <c r="F41" s="13">
        <f>'[1]05.24'!B41</f>
        <v>74995.23</v>
      </c>
      <c r="G41" s="13">
        <f>'[1]06.24'!B41</f>
        <v>83518.12</v>
      </c>
      <c r="H41" s="14">
        <f>'[1]07.24'!B41</f>
        <v>89787.27</v>
      </c>
      <c r="I41" s="14">
        <f>'[1]08.24'!B41</f>
        <v>70934.210000000006</v>
      </c>
      <c r="J41" s="14">
        <f>'[1]09.24'!B41</f>
        <v>78315.81</v>
      </c>
      <c r="K41" s="14">
        <f>'[1]10.24'!B41</f>
        <v>72720.02</v>
      </c>
      <c r="L41" s="14">
        <f>'[1]11.24'!B41</f>
        <v>56591.18</v>
      </c>
      <c r="M41" s="13">
        <f>'[1]12.24'!B41</f>
        <v>67689</v>
      </c>
      <c r="N41" s="15">
        <f>SUM(B41:M41)</f>
        <v>888539.70000000007</v>
      </c>
      <c r="O41" s="19"/>
    </row>
    <row r="42" spans="1:15" ht="12" customHeight="1" thickBot="1" x14ac:dyDescent="0.25">
      <c r="A42" s="16" t="s">
        <v>52</v>
      </c>
      <c r="B42" s="15">
        <f t="shared" ref="B42:M42" si="11">B43+B46</f>
        <v>241530.75</v>
      </c>
      <c r="C42" s="15">
        <f t="shared" si="11"/>
        <v>221732.99</v>
      </c>
      <c r="D42" s="15">
        <f t="shared" si="11"/>
        <v>229685</v>
      </c>
      <c r="E42" s="15">
        <f t="shared" si="11"/>
        <v>250311.88</v>
      </c>
      <c r="F42" s="15">
        <f t="shared" si="11"/>
        <v>245802.86000000002</v>
      </c>
      <c r="G42" s="15">
        <f t="shared" si="11"/>
        <v>195835.25000000003</v>
      </c>
      <c r="H42" s="15">
        <f t="shared" si="11"/>
        <v>325844.19</v>
      </c>
      <c r="I42" s="17">
        <f>'[1]08.24'!B42</f>
        <v>268479.52</v>
      </c>
      <c r="J42" s="15">
        <f t="shared" si="11"/>
        <v>236340.24</v>
      </c>
      <c r="K42" s="15">
        <f t="shared" si="11"/>
        <v>229084.07</v>
      </c>
      <c r="L42" s="15">
        <f t="shared" si="11"/>
        <v>231048.61</v>
      </c>
      <c r="M42" s="15">
        <f t="shared" si="11"/>
        <v>241285.94</v>
      </c>
      <c r="N42" s="15">
        <f>N43+N46</f>
        <v>2916981.3000000003</v>
      </c>
      <c r="O42" s="11"/>
    </row>
    <row r="43" spans="1:15" ht="12" customHeight="1" thickBot="1" x14ac:dyDescent="0.25">
      <c r="A43" s="16" t="s">
        <v>53</v>
      </c>
      <c r="B43" s="15">
        <f t="shared" ref="B43:C43" si="12">B44+B45</f>
        <v>27611.070000000003</v>
      </c>
      <c r="C43" s="15">
        <f t="shared" si="12"/>
        <v>26675.73</v>
      </c>
      <c r="D43" s="15">
        <f>D44+D45</f>
        <v>31239.69</v>
      </c>
      <c r="E43" s="15">
        <f t="shared" ref="E43:M43" si="13">E44+E45</f>
        <v>26699.379999999997</v>
      </c>
      <c r="F43" s="15">
        <f t="shared" si="13"/>
        <v>26705.27</v>
      </c>
      <c r="G43" s="15">
        <f t="shared" si="13"/>
        <v>27428.920000000002</v>
      </c>
      <c r="H43" s="15">
        <f t="shared" si="13"/>
        <v>26732.04</v>
      </c>
      <c r="I43" s="17">
        <f>'[1]08.24'!B43</f>
        <v>28896.520000000004</v>
      </c>
      <c r="J43" s="15">
        <f t="shared" si="13"/>
        <v>26796.77</v>
      </c>
      <c r="K43" s="15">
        <f t="shared" si="13"/>
        <v>26774.329999999998</v>
      </c>
      <c r="L43" s="15">
        <f t="shared" si="13"/>
        <v>24430.05</v>
      </c>
      <c r="M43" s="15">
        <f t="shared" si="13"/>
        <v>40093.769999999997</v>
      </c>
      <c r="N43" s="15">
        <f>N44+N45</f>
        <v>340083.54</v>
      </c>
      <c r="O43" s="11"/>
    </row>
    <row r="44" spans="1:15" ht="12" customHeight="1" thickBot="1" x14ac:dyDescent="0.25">
      <c r="A44" s="18" t="s">
        <v>54</v>
      </c>
      <c r="B44" s="13">
        <f>'[1]01.24'!B44</f>
        <v>27611.070000000003</v>
      </c>
      <c r="C44" s="13">
        <f>'[1]02.24'!B44</f>
        <v>26675.73</v>
      </c>
      <c r="D44" s="13">
        <f>'[1]03.24'!B44</f>
        <v>31239.69</v>
      </c>
      <c r="E44" s="13">
        <f>'[1]04.24'!B44</f>
        <v>26699.379999999997</v>
      </c>
      <c r="F44" s="13">
        <f>'[1]05.24'!B44</f>
        <v>26705.27</v>
      </c>
      <c r="G44" s="13">
        <f>'[1]06.24'!B44</f>
        <v>27428.920000000002</v>
      </c>
      <c r="H44" s="14">
        <f>'[1]07.24'!B44</f>
        <v>26732.04</v>
      </c>
      <c r="I44" s="14">
        <f>'[1]08.24'!B44</f>
        <v>28896.520000000004</v>
      </c>
      <c r="J44" s="14">
        <f>'[1]09.24'!B44</f>
        <v>26796.77</v>
      </c>
      <c r="K44" s="14">
        <f>'[1]10.24'!B44</f>
        <v>26774.329999999998</v>
      </c>
      <c r="L44" s="14">
        <f>'[1]11.24'!B44</f>
        <v>24430.05</v>
      </c>
      <c r="M44" s="13">
        <f>'[1]12.24'!B44</f>
        <v>40093.769999999997</v>
      </c>
      <c r="N44" s="15">
        <f>SUM(B44:M44)</f>
        <v>340083.54</v>
      </c>
      <c r="O44" s="11"/>
    </row>
    <row r="45" spans="1:15" ht="12" customHeight="1" thickBot="1" x14ac:dyDescent="0.25">
      <c r="A45" s="18" t="s">
        <v>55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5">
        <f>SUM(B45:M45)</f>
        <v>0</v>
      </c>
      <c r="O45" s="11"/>
    </row>
    <row r="46" spans="1:15" ht="12" customHeight="1" thickBot="1" x14ac:dyDescent="0.25">
      <c r="A46" s="12" t="s">
        <v>56</v>
      </c>
      <c r="B46" s="13">
        <f>'[1]01.24'!B46</f>
        <v>213919.68</v>
      </c>
      <c r="C46" s="13">
        <f>'[1]02.24'!B46</f>
        <v>195057.25999999998</v>
      </c>
      <c r="D46" s="13">
        <f>'[1]03.24'!B46</f>
        <v>198445.31</v>
      </c>
      <c r="E46" s="13">
        <f>'[1]04.24'!B46</f>
        <v>223612.5</v>
      </c>
      <c r="F46" s="13">
        <f>'[1]05.24'!B46</f>
        <v>219097.59000000003</v>
      </c>
      <c r="G46" s="13">
        <f>'[1]06.24'!B46</f>
        <v>168406.33000000002</v>
      </c>
      <c r="H46" s="14">
        <f>'[1]07.24'!B46</f>
        <v>299112.15000000002</v>
      </c>
      <c r="I46" s="14">
        <f>'[1]08.24'!B46</f>
        <v>239583</v>
      </c>
      <c r="J46" s="14">
        <f>'[1]09.24'!B46</f>
        <v>209543.47</v>
      </c>
      <c r="K46" s="14">
        <f>'[1]10.24'!B46</f>
        <v>202309.74000000002</v>
      </c>
      <c r="L46" s="14">
        <f>'[1]11.24'!B46</f>
        <v>206618.56</v>
      </c>
      <c r="M46" s="13">
        <f>'[1]12.24'!B46</f>
        <v>201192.17</v>
      </c>
      <c r="N46" s="15">
        <f>SUM(B46:M46)</f>
        <v>2576897.7600000002</v>
      </c>
      <c r="O46" s="11"/>
    </row>
    <row r="47" spans="1:15" ht="12" customHeight="1" thickBot="1" x14ac:dyDescent="0.25">
      <c r="A47" s="16" t="s">
        <v>57</v>
      </c>
      <c r="B47" s="15">
        <f t="shared" ref="B47:M47" si="14">SUM(B48:B50)</f>
        <v>460320.34</v>
      </c>
      <c r="C47" s="15">
        <f t="shared" si="14"/>
        <v>553866.18000000017</v>
      </c>
      <c r="D47" s="15">
        <f t="shared" si="14"/>
        <v>642500.42000000004</v>
      </c>
      <c r="E47" s="15">
        <f t="shared" si="14"/>
        <v>906330.30999999994</v>
      </c>
      <c r="F47" s="15">
        <f t="shared" si="14"/>
        <v>706288.29</v>
      </c>
      <c r="G47" s="15">
        <f t="shared" si="14"/>
        <v>461642.22000000003</v>
      </c>
      <c r="H47" s="15">
        <f t="shared" si="14"/>
        <v>503675.43</v>
      </c>
      <c r="I47" s="15">
        <f>SUM(I48:I50)</f>
        <v>444051.42999999993</v>
      </c>
      <c r="J47" s="15">
        <f t="shared" si="14"/>
        <v>460738.22</v>
      </c>
      <c r="K47" s="15">
        <f t="shared" si="14"/>
        <v>408706</v>
      </c>
      <c r="L47" s="15">
        <f t="shared" si="14"/>
        <v>441996.04000000004</v>
      </c>
      <c r="M47" s="15">
        <f t="shared" si="14"/>
        <v>608595.84</v>
      </c>
      <c r="N47" s="15">
        <f>SUM(N48:N50)</f>
        <v>6598710.7200000007</v>
      </c>
      <c r="O47" s="11"/>
    </row>
    <row r="48" spans="1:15" ht="12" customHeight="1" thickBot="1" x14ac:dyDescent="0.25">
      <c r="A48" s="18" t="s">
        <v>58</v>
      </c>
      <c r="B48" s="13">
        <f>'[1]01.24'!B48</f>
        <v>445874.82</v>
      </c>
      <c r="C48" s="13">
        <f>'[1]02.24'!B48</f>
        <v>535950.01000000013</v>
      </c>
      <c r="D48" s="13">
        <f>'[1]03.24'!B48</f>
        <v>596364.53</v>
      </c>
      <c r="E48" s="13">
        <f>'[1]04.24'!B48</f>
        <v>883015.72</v>
      </c>
      <c r="F48" s="13">
        <f>'[1]05.24'!B48</f>
        <v>687710.99</v>
      </c>
      <c r="G48" s="13">
        <f>'[1]06.24'!B48</f>
        <v>442847.84</v>
      </c>
      <c r="H48" s="14">
        <f>'[1]07.24'!B48</f>
        <v>485944.7</v>
      </c>
      <c r="I48" s="14">
        <f>'[1]08.24'!B48</f>
        <v>422627.12999999995</v>
      </c>
      <c r="J48" s="14">
        <f>'[1]09.24'!B48</f>
        <v>442564</v>
      </c>
      <c r="K48" s="14">
        <f>'[1]10.24'!B48</f>
        <v>476013.87</v>
      </c>
      <c r="L48" s="14">
        <f>'[1]11.24'!B48</f>
        <v>425966.80000000005</v>
      </c>
      <c r="M48" s="13">
        <f>'[1]12.24'!B48</f>
        <v>566116.37</v>
      </c>
      <c r="N48" s="15">
        <f t="shared" ref="N48:N60" si="15">SUM(B48:M48)</f>
        <v>6410996.7800000003</v>
      </c>
      <c r="O48" s="11"/>
    </row>
    <row r="49" spans="1:15" ht="12" customHeight="1" thickBot="1" x14ac:dyDescent="0.25">
      <c r="A49" s="18" t="s">
        <v>59</v>
      </c>
      <c r="B49" s="13"/>
      <c r="C49" s="13"/>
      <c r="D49" s="13"/>
      <c r="E49" s="13"/>
      <c r="F49" s="13"/>
      <c r="G49" s="13"/>
      <c r="H49" s="13"/>
      <c r="I49" s="14">
        <f>'[1]08.24'!B49</f>
        <v>0</v>
      </c>
      <c r="J49" s="13"/>
      <c r="K49" s="13"/>
      <c r="L49" s="13"/>
      <c r="M49" s="13"/>
      <c r="N49" s="15">
        <f t="shared" si="15"/>
        <v>0</v>
      </c>
      <c r="O49" s="11"/>
    </row>
    <row r="50" spans="1:15" ht="12" customHeight="1" thickBot="1" x14ac:dyDescent="0.25">
      <c r="A50" s="18" t="s">
        <v>60</v>
      </c>
      <c r="B50" s="13">
        <f>'[1]01.24'!B50</f>
        <v>14445.519999999999</v>
      </c>
      <c r="C50" s="13">
        <f>'[1]02.24'!B50</f>
        <v>17916.170000000002</v>
      </c>
      <c r="D50" s="13">
        <f>'[1]03.24'!B50</f>
        <v>46135.89</v>
      </c>
      <c r="E50" s="13">
        <f>'[1]04.24'!B50</f>
        <v>23314.59</v>
      </c>
      <c r="F50" s="13">
        <f>'[1]05.24'!B50</f>
        <v>18577.3</v>
      </c>
      <c r="G50" s="13">
        <f>'[1]06.24'!B50</f>
        <v>18794.38</v>
      </c>
      <c r="H50" s="14">
        <f>'[1]07.24'!B50</f>
        <v>17730.730000000003</v>
      </c>
      <c r="I50" s="14">
        <f>'[1]08.24'!B50</f>
        <v>21424.300000000003</v>
      </c>
      <c r="J50" s="14">
        <f>'[1]09.24'!B50</f>
        <v>18174.219999999998</v>
      </c>
      <c r="K50" s="14">
        <f>'[1]10.24'!B50</f>
        <v>-67307.87000000001</v>
      </c>
      <c r="L50" s="14">
        <f>'[1]11.24'!B50</f>
        <v>16029.239999999998</v>
      </c>
      <c r="M50" s="13">
        <f>'[1]12.24'!B50</f>
        <v>42479.47</v>
      </c>
      <c r="N50" s="15">
        <f t="shared" si="15"/>
        <v>187713.94</v>
      </c>
      <c r="O50" s="11"/>
    </row>
    <row r="51" spans="1:15" ht="12" customHeight="1" thickBot="1" x14ac:dyDescent="0.25">
      <c r="A51" s="16" t="s">
        <v>61</v>
      </c>
      <c r="B51" s="15">
        <f t="shared" ref="B51:J51" si="16">SUM(B52:B54)</f>
        <v>0</v>
      </c>
      <c r="C51" s="15">
        <f t="shared" si="16"/>
        <v>0</v>
      </c>
      <c r="D51" s="15">
        <f t="shared" si="16"/>
        <v>0</v>
      </c>
      <c r="E51" s="15">
        <f t="shared" si="16"/>
        <v>0</v>
      </c>
      <c r="F51" s="15">
        <f t="shared" si="16"/>
        <v>0</v>
      </c>
      <c r="G51" s="15">
        <f t="shared" si="16"/>
        <v>0</v>
      </c>
      <c r="H51" s="15">
        <f t="shared" si="16"/>
        <v>0</v>
      </c>
      <c r="I51" s="15">
        <f t="shared" si="16"/>
        <v>0</v>
      </c>
      <c r="J51" s="15">
        <f t="shared" si="16"/>
        <v>0</v>
      </c>
      <c r="K51" s="15">
        <f>SUM(K52:K54)</f>
        <v>0</v>
      </c>
      <c r="L51" s="15">
        <f t="shared" ref="L51:M51" si="17">SUM(L52:L54)</f>
        <v>14172.08</v>
      </c>
      <c r="M51" s="15">
        <f t="shared" si="17"/>
        <v>0</v>
      </c>
      <c r="N51" s="15">
        <f t="shared" si="15"/>
        <v>14172.08</v>
      </c>
      <c r="O51" s="11"/>
    </row>
    <row r="52" spans="1:15" ht="12" customHeight="1" thickBot="1" x14ac:dyDescent="0.25">
      <c r="A52" s="18" t="s">
        <v>62</v>
      </c>
      <c r="B52" s="13">
        <f>'[1]01.24'!B52</f>
        <v>0</v>
      </c>
      <c r="C52" s="13">
        <f>'[1]02.24'!B52</f>
        <v>0</v>
      </c>
      <c r="D52" s="13"/>
      <c r="E52" s="13"/>
      <c r="F52" s="13"/>
      <c r="G52" s="13"/>
      <c r="H52" s="13"/>
      <c r="I52" s="14">
        <f>'[1]08.24'!B52</f>
        <v>0</v>
      </c>
      <c r="J52" s="13"/>
      <c r="K52" s="14"/>
      <c r="L52" s="14">
        <f>'[1]11.24'!B52</f>
        <v>14172.08</v>
      </c>
      <c r="M52" s="13"/>
      <c r="N52" s="15">
        <f t="shared" si="15"/>
        <v>14172.08</v>
      </c>
      <c r="O52" s="11"/>
    </row>
    <row r="53" spans="1:15" ht="12" customHeight="1" thickBot="1" x14ac:dyDescent="0.25">
      <c r="A53" s="18" t="s">
        <v>63</v>
      </c>
      <c r="B53" s="13">
        <f>'[1]01.24'!B53</f>
        <v>0</v>
      </c>
      <c r="C53" s="13">
        <f>'[1]02.24'!B53</f>
        <v>0</v>
      </c>
      <c r="D53" s="13"/>
      <c r="E53" s="13"/>
      <c r="F53" s="13"/>
      <c r="G53" s="13"/>
      <c r="H53" s="13"/>
      <c r="I53" s="14">
        <f>'[1]08.24'!B53</f>
        <v>0</v>
      </c>
      <c r="J53" s="13"/>
      <c r="K53" s="13"/>
      <c r="L53" s="13"/>
      <c r="M53" s="13"/>
      <c r="N53" s="15">
        <f t="shared" si="15"/>
        <v>0</v>
      </c>
      <c r="O53" s="11"/>
    </row>
    <row r="54" spans="1:15" ht="12" customHeight="1" thickBot="1" x14ac:dyDescent="0.25">
      <c r="A54" s="18" t="s">
        <v>64</v>
      </c>
      <c r="B54" s="13">
        <f>'[1]01.24'!B54</f>
        <v>0</v>
      </c>
      <c r="C54" s="13">
        <f>'[1]02.24'!B54</f>
        <v>0</v>
      </c>
      <c r="D54" s="13"/>
      <c r="E54" s="13"/>
      <c r="F54" s="13"/>
      <c r="G54" s="13"/>
      <c r="H54" s="13"/>
      <c r="I54" s="14">
        <f>'[1]08.24'!B54</f>
        <v>0</v>
      </c>
      <c r="J54" s="13"/>
      <c r="K54" s="13"/>
      <c r="L54" s="13"/>
      <c r="M54" s="13"/>
      <c r="N54" s="15">
        <f t="shared" si="15"/>
        <v>0</v>
      </c>
      <c r="O54" s="11"/>
    </row>
    <row r="55" spans="1:15" ht="12" customHeight="1" thickBot="1" x14ac:dyDescent="0.25">
      <c r="A55" s="12" t="s">
        <v>65</v>
      </c>
      <c r="B55" s="13">
        <f>'[1]01.24'!B55</f>
        <v>11038.080000000002</v>
      </c>
      <c r="C55" s="13">
        <f>'[1]02.24'!B55</f>
        <v>8778.56</v>
      </c>
      <c r="D55" s="13">
        <f>'[1]03.24'!B55</f>
        <v>10284.199999999999</v>
      </c>
      <c r="E55" s="13">
        <f>'[1]04.24'!B55</f>
        <v>8172.45</v>
      </c>
      <c r="F55" s="13">
        <f>'[1]05.24'!B55</f>
        <v>9629.1</v>
      </c>
      <c r="G55" s="13">
        <f>'[1]06.24'!B55</f>
        <v>10072.43</v>
      </c>
      <c r="H55" s="14">
        <f>'[1]07.24'!B55</f>
        <v>8142.79</v>
      </c>
      <c r="I55" s="14">
        <f>'[1]08.24'!B55</f>
        <v>7903.5</v>
      </c>
      <c r="J55" s="14">
        <f>'[1]09.24'!B55</f>
        <v>8434.11</v>
      </c>
      <c r="K55" s="14">
        <f>'[1]10.24'!B55</f>
        <v>6564.96</v>
      </c>
      <c r="L55" s="14">
        <f>'[1]11.24'!B55</f>
        <v>7564.1</v>
      </c>
      <c r="M55" s="13">
        <f>'[1]12.24'!B55</f>
        <v>8651.94</v>
      </c>
      <c r="N55" s="15">
        <f t="shared" si="15"/>
        <v>105236.22</v>
      </c>
      <c r="O55" s="11"/>
    </row>
    <row r="56" spans="1:15" ht="12" customHeight="1" thickBot="1" x14ac:dyDescent="0.25">
      <c r="A56" s="12" t="s">
        <v>66</v>
      </c>
      <c r="B56" s="13">
        <f>'[1]01.24'!B56</f>
        <v>788.72</v>
      </c>
      <c r="C56" s="13">
        <f>'[1]02.24'!B56</f>
        <v>1027.4000000000001</v>
      </c>
      <c r="D56" s="13">
        <f>'[1]03.24'!B56</f>
        <v>5632.62</v>
      </c>
      <c r="E56" s="13">
        <f>'[1]04.24'!B56</f>
        <v>788.72</v>
      </c>
      <c r="F56" s="13">
        <f>'[1]05.24'!B56</f>
        <v>788.72</v>
      </c>
      <c r="G56" s="13">
        <f>'[1]06.24'!B56</f>
        <v>788.72</v>
      </c>
      <c r="H56" s="14">
        <f>'[1]07.24'!B56</f>
        <v>788.72</v>
      </c>
      <c r="I56" s="14">
        <f>'[1]08.24'!B56</f>
        <v>788.72</v>
      </c>
      <c r="J56" s="14">
        <f>'[1]09.24'!B56</f>
        <v>1027.4000000000001</v>
      </c>
      <c r="K56" s="14">
        <f>'[1]10.24'!B56</f>
        <v>788.72</v>
      </c>
      <c r="L56" s="14">
        <f>'[1]11.24'!B56</f>
        <v>788.72</v>
      </c>
      <c r="M56" s="13">
        <f>'[1]12.24'!B56</f>
        <v>1940.07</v>
      </c>
      <c r="N56" s="15">
        <f t="shared" si="15"/>
        <v>15937.249999999995</v>
      </c>
      <c r="O56" s="11"/>
    </row>
    <row r="57" spans="1:15" ht="12" customHeight="1" thickBot="1" x14ac:dyDescent="0.25">
      <c r="A57" s="12" t="s">
        <v>67</v>
      </c>
      <c r="B57" s="13">
        <f>'[1]01.24'!B57</f>
        <v>901.1</v>
      </c>
      <c r="C57" s="13">
        <f>'[1]02.24'!B57</f>
        <v>813</v>
      </c>
      <c r="D57" s="13">
        <f>'[1]03.24'!B57</f>
        <v>833.5</v>
      </c>
      <c r="E57" s="13">
        <f>'[1]04.24'!B57</f>
        <v>1114.3</v>
      </c>
      <c r="F57" s="13">
        <f>'[1]05.24'!B57</f>
        <v>869.8</v>
      </c>
      <c r="G57" s="13">
        <f>'[1]06.24'!B57</f>
        <v>866.4</v>
      </c>
      <c r="H57" s="14">
        <f>'[1]07.24'!B57</f>
        <v>853.2</v>
      </c>
      <c r="I57" s="14">
        <f>'[1]08.24'!B57</f>
        <v>853.06</v>
      </c>
      <c r="J57" s="14">
        <f>'[1]09.24'!B57</f>
        <v>858.44</v>
      </c>
      <c r="K57" s="14">
        <f>'[1]10.24'!B57</f>
        <v>852.9</v>
      </c>
      <c r="L57" s="14">
        <f>'[1]11.24'!B57</f>
        <v>1141</v>
      </c>
      <c r="M57" s="13">
        <f>'[1]12.24'!B57</f>
        <v>1301.8699999999999</v>
      </c>
      <c r="N57" s="15">
        <f t="shared" si="15"/>
        <v>11258.57</v>
      </c>
      <c r="O57" s="11"/>
    </row>
    <row r="58" spans="1:15" ht="12" customHeight="1" thickBot="1" x14ac:dyDescent="0.25">
      <c r="A58" s="12" t="s">
        <v>68</v>
      </c>
      <c r="B58" s="13"/>
      <c r="C58" s="13"/>
      <c r="D58" s="13"/>
      <c r="E58" s="13"/>
      <c r="F58" s="13"/>
      <c r="G58" s="13"/>
      <c r="H58" s="13"/>
      <c r="I58" s="14">
        <f>'[1]08.24'!B58</f>
        <v>0</v>
      </c>
      <c r="J58" s="13"/>
      <c r="K58" s="13"/>
      <c r="L58" s="13"/>
      <c r="M58" s="13"/>
      <c r="N58" s="15">
        <f t="shared" si="15"/>
        <v>0</v>
      </c>
      <c r="O58" s="11"/>
    </row>
    <row r="59" spans="1:15" ht="12" customHeight="1" thickBot="1" x14ac:dyDescent="0.25">
      <c r="A59" s="12" t="s">
        <v>69</v>
      </c>
      <c r="B59" s="13"/>
      <c r="C59" s="13"/>
      <c r="D59" s="13"/>
      <c r="E59" s="13"/>
      <c r="F59" s="13"/>
      <c r="G59" s="13"/>
      <c r="H59" s="13"/>
      <c r="I59" s="14">
        <f>'[1]08.24'!B59</f>
        <v>0</v>
      </c>
      <c r="J59" s="13"/>
      <c r="K59" s="13"/>
      <c r="L59" s="13"/>
      <c r="M59" s="13"/>
      <c r="N59" s="15">
        <f t="shared" si="15"/>
        <v>0</v>
      </c>
      <c r="O59" s="11"/>
    </row>
    <row r="60" spans="1:15" ht="12" customHeight="1" thickBot="1" x14ac:dyDescent="0.25">
      <c r="A60" s="12" t="s">
        <v>70</v>
      </c>
      <c r="B60" s="13">
        <f>'[1]01.24'!B60</f>
        <v>1080307.6800000002</v>
      </c>
      <c r="C60" s="13">
        <f>'[1]02.24'!B60</f>
        <v>1064820.3500000001</v>
      </c>
      <c r="D60" s="13">
        <f>'[1]03.24'!B60</f>
        <v>1170716.47</v>
      </c>
      <c r="E60" s="13">
        <f>'[1]04.24'!B60</f>
        <v>1124058.4000000001</v>
      </c>
      <c r="F60" s="13">
        <f>'[1]05.24'!B60</f>
        <v>1099136.9600000002</v>
      </c>
      <c r="G60" s="13">
        <f>'[1]06.24'!B60</f>
        <v>1086611.56</v>
      </c>
      <c r="H60" s="14">
        <f>'[1]07.24'!B60</f>
        <v>1147637.08</v>
      </c>
      <c r="I60" s="14">
        <f>'[1]08.24'!B60</f>
        <v>1216285.6700000002</v>
      </c>
      <c r="J60" s="14">
        <f>'[1]09.24'!B60</f>
        <v>1177327.82</v>
      </c>
      <c r="K60" s="14">
        <f>'[1]10.24'!B60</f>
        <v>909912.19</v>
      </c>
      <c r="L60" s="14">
        <f>'[1]11.24'!B60</f>
        <v>751670.32</v>
      </c>
      <c r="M60" s="13">
        <f>'[1]12.24'!B60</f>
        <v>892085.77</v>
      </c>
      <c r="N60" s="15">
        <f t="shared" si="15"/>
        <v>12720570.27</v>
      </c>
      <c r="O60" s="11"/>
    </row>
    <row r="61" spans="1:15" ht="12" customHeight="1" thickBot="1" x14ac:dyDescent="0.25">
      <c r="A61" s="16" t="s">
        <v>71</v>
      </c>
      <c r="B61" s="15">
        <f t="shared" ref="B61:M61" si="18">B30+B42+B47+B51+B55+B56+B57+B60</f>
        <v>2465558.3200000003</v>
      </c>
      <c r="C61" s="15">
        <f t="shared" si="18"/>
        <v>2480846.2600000002</v>
      </c>
      <c r="D61" s="15">
        <f t="shared" si="18"/>
        <v>2728606.15</v>
      </c>
      <c r="E61" s="15">
        <f t="shared" si="18"/>
        <v>3080860.04</v>
      </c>
      <c r="F61" s="15">
        <f t="shared" si="18"/>
        <v>2818263.5500000003</v>
      </c>
      <c r="G61" s="15">
        <f t="shared" si="18"/>
        <v>2571836.61</v>
      </c>
      <c r="H61" s="15">
        <f>H30+H42+H47+H51+H55+H56+H57+H60</f>
        <v>2733956.3200000003</v>
      </c>
      <c r="I61" s="15">
        <f>I30+I42+I47+I51+I55+I56+I57+I60</f>
        <v>2691333.02</v>
      </c>
      <c r="J61" s="15">
        <f t="shared" si="18"/>
        <v>2624011.79</v>
      </c>
      <c r="K61" s="15">
        <f>K30+K42+K47+K51+K55+K56+K57+K60</f>
        <v>2308326.87</v>
      </c>
      <c r="L61" s="15">
        <f t="shared" si="18"/>
        <v>2137307.1500000004</v>
      </c>
      <c r="M61" s="15">
        <f t="shared" si="18"/>
        <v>2582361.1500000004</v>
      </c>
      <c r="N61" s="15">
        <f>N30+N42+N47+N51+N55+N56+N57+N60</f>
        <v>31223267.229999997</v>
      </c>
      <c r="O61" s="11"/>
    </row>
    <row r="62" spans="1:15" ht="12" customHeight="1" thickBot="1" x14ac:dyDescent="0.25">
      <c r="A62" s="9" t="s">
        <v>72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1:15" ht="12" customHeight="1" thickBot="1" x14ac:dyDescent="0.25">
      <c r="A63" s="12" t="s">
        <v>73</v>
      </c>
      <c r="B63" s="13">
        <f>'[1]01.24'!B63</f>
        <v>0</v>
      </c>
      <c r="C63" s="13"/>
      <c r="D63" s="13"/>
      <c r="E63" s="13"/>
      <c r="F63" s="13"/>
      <c r="G63" s="13"/>
      <c r="H63" s="13"/>
      <c r="I63" s="14"/>
      <c r="J63" s="14"/>
      <c r="K63" s="14"/>
      <c r="L63" s="13"/>
      <c r="M63" s="13"/>
      <c r="N63" s="15">
        <f>SUM(B63:M63)</f>
        <v>0</v>
      </c>
      <c r="O63" s="11"/>
    </row>
    <row r="64" spans="1:15" ht="12" customHeight="1" thickBot="1" x14ac:dyDescent="0.25">
      <c r="A64" s="12" t="s">
        <v>74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5">
        <f>SUM(B64:M64)</f>
        <v>0</v>
      </c>
      <c r="O64" s="11"/>
    </row>
    <row r="65" spans="1:15" ht="12" customHeight="1" thickBot="1" x14ac:dyDescent="0.25">
      <c r="A65" s="12" t="s">
        <v>75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5">
        <f>SUM(B65:M65)</f>
        <v>0</v>
      </c>
      <c r="O65" s="11"/>
    </row>
    <row r="66" spans="1:15" ht="12" customHeight="1" thickBot="1" x14ac:dyDescent="0.25">
      <c r="A66" s="12" t="s">
        <v>76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5">
        <f>SUM(B66:M66)</f>
        <v>0</v>
      </c>
      <c r="O66" s="11"/>
    </row>
    <row r="67" spans="1:15" ht="12" customHeight="1" thickBot="1" x14ac:dyDescent="0.25">
      <c r="A67" s="16" t="s">
        <v>77</v>
      </c>
      <c r="B67" s="15">
        <f t="shared" ref="B67:M67" si="19">SUM(B63:B66)</f>
        <v>0</v>
      </c>
      <c r="C67" s="15">
        <f t="shared" si="19"/>
        <v>0</v>
      </c>
      <c r="D67" s="15">
        <f t="shared" si="19"/>
        <v>0</v>
      </c>
      <c r="E67" s="15">
        <f t="shared" si="19"/>
        <v>0</v>
      </c>
      <c r="F67" s="15">
        <f t="shared" si="19"/>
        <v>0</v>
      </c>
      <c r="G67" s="15">
        <f t="shared" si="19"/>
        <v>0</v>
      </c>
      <c r="H67" s="15">
        <f t="shared" si="19"/>
        <v>0</v>
      </c>
      <c r="I67" s="15">
        <f t="shared" si="19"/>
        <v>0</v>
      </c>
      <c r="J67" s="15">
        <f t="shared" si="19"/>
        <v>0</v>
      </c>
      <c r="K67" s="15">
        <f t="shared" si="19"/>
        <v>0</v>
      </c>
      <c r="L67" s="15">
        <f t="shared" si="19"/>
        <v>0</v>
      </c>
      <c r="M67" s="15">
        <f t="shared" si="19"/>
        <v>0</v>
      </c>
      <c r="N67" s="15">
        <f>SUM(B67:M67)</f>
        <v>0</v>
      </c>
      <c r="O67" s="11"/>
    </row>
    <row r="68" spans="1:15" ht="12" customHeight="1" thickBot="1" x14ac:dyDescent="0.25">
      <c r="A68" s="16" t="s">
        <v>78</v>
      </c>
      <c r="B68" s="15">
        <f t="shared" ref="B68:M68" si="20">B61+B67</f>
        <v>2465558.3200000003</v>
      </c>
      <c r="C68" s="15">
        <f t="shared" si="20"/>
        <v>2480846.2600000002</v>
      </c>
      <c r="D68" s="15">
        <f t="shared" si="20"/>
        <v>2728606.15</v>
      </c>
      <c r="E68" s="15">
        <f t="shared" si="20"/>
        <v>3080860.04</v>
      </c>
      <c r="F68" s="15">
        <f t="shared" si="20"/>
        <v>2818263.5500000003</v>
      </c>
      <c r="G68" s="15">
        <f t="shared" si="20"/>
        <v>2571836.61</v>
      </c>
      <c r="H68" s="15">
        <f t="shared" si="20"/>
        <v>2733956.3200000003</v>
      </c>
      <c r="I68" s="15">
        <f>I61+I67</f>
        <v>2691333.02</v>
      </c>
      <c r="J68" s="15">
        <f t="shared" si="20"/>
        <v>2624011.79</v>
      </c>
      <c r="K68" s="15">
        <f t="shared" si="20"/>
        <v>2308326.87</v>
      </c>
      <c r="L68" s="15">
        <f t="shared" si="20"/>
        <v>2137307.1500000004</v>
      </c>
      <c r="M68" s="15">
        <f t="shared" si="20"/>
        <v>2582361.1500000004</v>
      </c>
      <c r="N68" s="15">
        <f>N61+N67</f>
        <v>31223267.229999997</v>
      </c>
      <c r="O68" s="11"/>
    </row>
    <row r="69" spans="1:15" ht="12" customHeight="1" thickBot="1" x14ac:dyDescent="0.25">
      <c r="A69" s="16" t="s">
        <v>79</v>
      </c>
      <c r="B69" s="15">
        <f t="shared" ref="B69:M69" si="21">B28-B68</f>
        <v>101720.9299999997</v>
      </c>
      <c r="C69" s="15">
        <f t="shared" si="21"/>
        <v>247282.97999999998</v>
      </c>
      <c r="D69" s="15">
        <f t="shared" si="21"/>
        <v>582153.38000000035</v>
      </c>
      <c r="E69" s="15">
        <f t="shared" si="21"/>
        <v>225776.80999999959</v>
      </c>
      <c r="F69" s="15">
        <f t="shared" si="21"/>
        <v>443796.95999999996</v>
      </c>
      <c r="G69" s="15">
        <f t="shared" si="21"/>
        <v>132683.13000000035</v>
      </c>
      <c r="H69" s="15">
        <f t="shared" si="21"/>
        <v>166146.07999999961</v>
      </c>
      <c r="I69" s="15">
        <f>I28-I68</f>
        <v>657541.29</v>
      </c>
      <c r="J69" s="15">
        <f t="shared" si="21"/>
        <v>394171</v>
      </c>
      <c r="K69" s="15">
        <f>K28-K68</f>
        <v>675716.89000000013</v>
      </c>
      <c r="L69" s="17">
        <f t="shared" si="21"/>
        <v>-198188.3200000003</v>
      </c>
      <c r="M69" s="15">
        <f t="shared" si="21"/>
        <v>215753.89999999944</v>
      </c>
      <c r="N69" s="15">
        <f>N28-N68</f>
        <v>3644555.0300000086</v>
      </c>
      <c r="O69" s="11"/>
    </row>
    <row r="70" spans="1:15" ht="12" customHeight="1" x14ac:dyDescent="0.2">
      <c r="A70" s="21"/>
      <c r="G70" s="22"/>
      <c r="H70" s="22"/>
      <c r="I70" s="22"/>
      <c r="J70" s="22"/>
      <c r="K70" s="22"/>
      <c r="L70" s="22"/>
    </row>
    <row r="73" spans="1:15" ht="12" customHeight="1" x14ac:dyDescent="0.2">
      <c r="A73" s="23"/>
      <c r="B73" s="23"/>
      <c r="C73" s="24"/>
      <c r="D73" s="24"/>
      <c r="E73" s="24"/>
      <c r="F73" s="24"/>
      <c r="G73" s="24"/>
    </row>
  </sheetData>
  <mergeCells count="5">
    <mergeCell ref="A1:P1"/>
    <mergeCell ref="A2:P2"/>
    <mergeCell ref="A3:P3"/>
    <mergeCell ref="A6:A7"/>
    <mergeCell ref="O6:O7"/>
  </mergeCells>
  <pageMargins left="0.511811024" right="0.511811024" top="0.78740157499999996" bottom="0.78740157499999996" header="0.31496062000000002" footer="0.31496062000000002"/>
  <pageSetup paperSize="0" scale="35" orientation="portrait" verticalDpi="0" r:id="rId1"/>
  <ignoredErrors>
    <ignoredError sqref="N39:N47 I42:I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Santana Ramos</dc:creator>
  <cp:lastModifiedBy>Isabel Cristina P Siqueira</cp:lastModifiedBy>
  <dcterms:created xsi:type="dcterms:W3CDTF">2025-10-13T12:34:22Z</dcterms:created>
  <dcterms:modified xsi:type="dcterms:W3CDTF">2025-10-13T14:58:09Z</dcterms:modified>
</cp:coreProperties>
</file>