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Demostrativo Contábil\"/>
    </mc:Choice>
  </mc:AlternateContent>
  <xr:revisionPtr revIDLastSave="0" documentId="13_ncr:1_{DFF35CBC-0B68-4F3F-9187-1E9CCD2A1A67}" xr6:coauthVersionLast="47" xr6:coauthVersionMax="47" xr10:uidLastSave="{00000000-0000-0000-0000-000000000000}"/>
  <bookViews>
    <workbookView xWindow="-120" yWindow="-120" windowWidth="20730" windowHeight="11040" xr2:uid="{3980971F-A019-4E2E-8485-DDE37BF9FC00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L62" i="1"/>
  <c r="K62" i="1"/>
  <c r="J62" i="1"/>
  <c r="I62" i="1"/>
  <c r="H62" i="1"/>
  <c r="G62" i="1"/>
  <c r="F62" i="1"/>
  <c r="E62" i="1"/>
  <c r="D62" i="1"/>
  <c r="C62" i="1"/>
  <c r="B62" i="1"/>
  <c r="N62" i="1" s="1"/>
  <c r="N61" i="1"/>
  <c r="N60" i="1"/>
  <c r="N59" i="1"/>
  <c r="N58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N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N48" i="1"/>
  <c r="G47" i="1"/>
  <c r="G46" i="1" s="1"/>
  <c r="M46" i="1"/>
  <c r="L46" i="1"/>
  <c r="K46" i="1"/>
  <c r="J46" i="1"/>
  <c r="I46" i="1"/>
  <c r="H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3" i="1"/>
  <c r="M42" i="1" s="1"/>
  <c r="L43" i="1"/>
  <c r="L42" i="1" s="1"/>
  <c r="K43" i="1"/>
  <c r="K42" i="1" s="1"/>
  <c r="J43" i="1"/>
  <c r="J42" i="1" s="1"/>
  <c r="I43" i="1"/>
  <c r="I42" i="1" s="1"/>
  <c r="H43" i="1"/>
  <c r="H42" i="1" s="1"/>
  <c r="G43" i="1"/>
  <c r="G42" i="1" s="1"/>
  <c r="F43" i="1"/>
  <c r="F42" i="1" s="1"/>
  <c r="E43" i="1"/>
  <c r="D43" i="1"/>
  <c r="C43" i="1"/>
  <c r="C42" i="1" s="1"/>
  <c r="B43" i="1"/>
  <c r="E42" i="1"/>
  <c r="D42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39" i="1"/>
  <c r="M38" i="1" s="1"/>
  <c r="M37" i="1" s="1"/>
  <c r="L39" i="1"/>
  <c r="L38" i="1" s="1"/>
  <c r="K39" i="1"/>
  <c r="K38" i="1" s="1"/>
  <c r="K37" i="1" s="1"/>
  <c r="J39" i="1"/>
  <c r="I39" i="1"/>
  <c r="I38" i="1" s="1"/>
  <c r="I37" i="1" s="1"/>
  <c r="H39" i="1"/>
  <c r="H38" i="1" s="1"/>
  <c r="G39" i="1"/>
  <c r="G38" i="1" s="1"/>
  <c r="G37" i="1" s="1"/>
  <c r="F39" i="1"/>
  <c r="F38" i="1" s="1"/>
  <c r="E39" i="1"/>
  <c r="E38" i="1" s="1"/>
  <c r="E37" i="1" s="1"/>
  <c r="D39" i="1"/>
  <c r="D38" i="1" s="1"/>
  <c r="C39" i="1"/>
  <c r="C38" i="1" s="1"/>
  <c r="B39" i="1"/>
  <c r="B38" i="1" s="1"/>
  <c r="J38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K34" i="1" s="1"/>
  <c r="J35" i="1"/>
  <c r="I35" i="1"/>
  <c r="I34" i="1" s="1"/>
  <c r="H35" i="1"/>
  <c r="H34" i="1" s="1"/>
  <c r="G35" i="1"/>
  <c r="F35" i="1"/>
  <c r="E35" i="1"/>
  <c r="E34" i="1" s="1"/>
  <c r="D35" i="1"/>
  <c r="D34" i="1" s="1"/>
  <c r="C35" i="1"/>
  <c r="B35" i="1"/>
  <c r="M34" i="1"/>
  <c r="L34" i="1"/>
  <c r="G34" i="1"/>
  <c r="F34" i="1"/>
  <c r="C34" i="1"/>
  <c r="C27" i="1" s="1"/>
  <c r="N33" i="1"/>
  <c r="I32" i="1"/>
  <c r="H32" i="1"/>
  <c r="G32" i="1"/>
  <c r="F32" i="1"/>
  <c r="E32" i="1"/>
  <c r="D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N23" i="1"/>
  <c r="M22" i="1"/>
  <c r="L22" i="1"/>
  <c r="L20" i="1" s="1"/>
  <c r="K22" i="1"/>
  <c r="K20" i="1" s="1"/>
  <c r="J22" i="1"/>
  <c r="J20" i="1" s="1"/>
  <c r="I22" i="1"/>
  <c r="I20" i="1" s="1"/>
  <c r="H22" i="1"/>
  <c r="H20" i="1" s="1"/>
  <c r="G22" i="1"/>
  <c r="G20" i="1" s="1"/>
  <c r="F22" i="1"/>
  <c r="F20" i="1" s="1"/>
  <c r="E22" i="1"/>
  <c r="E20" i="1" s="1"/>
  <c r="D22" i="1"/>
  <c r="D20" i="1" s="1"/>
  <c r="C22" i="1"/>
  <c r="C20" i="1" s="1"/>
  <c r="B22" i="1"/>
  <c r="B20" i="1" s="1"/>
  <c r="M20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M24" i="1" s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M9" i="1"/>
  <c r="M10" i="1" s="1"/>
  <c r="L9" i="1"/>
  <c r="L10" i="1" s="1"/>
  <c r="K9" i="1"/>
  <c r="K10" i="1" s="1"/>
  <c r="J9" i="1"/>
  <c r="J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C9" i="1"/>
  <c r="C10" i="1" s="1"/>
  <c r="B9" i="1"/>
  <c r="J37" i="1" l="1"/>
  <c r="D24" i="1"/>
  <c r="E24" i="1"/>
  <c r="N32" i="1"/>
  <c r="N41" i="1"/>
  <c r="D25" i="1"/>
  <c r="D37" i="1"/>
  <c r="H37" i="1"/>
  <c r="L37" i="1"/>
  <c r="I24" i="1"/>
  <c r="L27" i="1"/>
  <c r="L56" i="1" s="1"/>
  <c r="L63" i="1" s="1"/>
  <c r="H27" i="1"/>
  <c r="H56" i="1" s="1"/>
  <c r="H63" i="1" s="1"/>
  <c r="E27" i="1"/>
  <c r="E56" i="1" s="1"/>
  <c r="E63" i="1" s="1"/>
  <c r="N38" i="1"/>
  <c r="E25" i="1"/>
  <c r="M25" i="1"/>
  <c r="M64" i="1" s="1"/>
  <c r="N14" i="1"/>
  <c r="J24" i="1"/>
  <c r="M27" i="1"/>
  <c r="M56" i="1" s="1"/>
  <c r="M63" i="1" s="1"/>
  <c r="I27" i="1"/>
  <c r="I56" i="1" s="1"/>
  <c r="I63" i="1" s="1"/>
  <c r="N35" i="1"/>
  <c r="N36" i="1"/>
  <c r="J34" i="1"/>
  <c r="C37" i="1"/>
  <c r="C56" i="1" s="1"/>
  <c r="C63" i="1" s="1"/>
  <c r="N50" i="1"/>
  <c r="N51" i="1"/>
  <c r="N52" i="1"/>
  <c r="N9" i="1"/>
  <c r="N10" i="1" s="1"/>
  <c r="G24" i="1"/>
  <c r="G25" i="1" s="1"/>
  <c r="K24" i="1"/>
  <c r="N22" i="1"/>
  <c r="N20" i="1" s="1"/>
  <c r="N24" i="1" s="1"/>
  <c r="N25" i="1" s="1"/>
  <c r="N28" i="1"/>
  <c r="F27" i="1"/>
  <c r="N29" i="1"/>
  <c r="J27" i="1"/>
  <c r="J56" i="1" s="1"/>
  <c r="J63" i="1" s="1"/>
  <c r="N30" i="1"/>
  <c r="N31" i="1"/>
  <c r="F37" i="1"/>
  <c r="N43" i="1"/>
  <c r="B42" i="1"/>
  <c r="N45" i="1"/>
  <c r="H24" i="1"/>
  <c r="B24" i="1"/>
  <c r="G27" i="1"/>
  <c r="G56" i="1" s="1"/>
  <c r="G63" i="1" s="1"/>
  <c r="K27" i="1"/>
  <c r="K56" i="1" s="1"/>
  <c r="K63" i="1" s="1"/>
  <c r="B34" i="1"/>
  <c r="B27" i="1" s="1"/>
  <c r="D27" i="1"/>
  <c r="D56" i="1" s="1"/>
  <c r="D63" i="1" s="1"/>
  <c r="D64" i="1" s="1"/>
  <c r="N39" i="1"/>
  <c r="N55" i="1"/>
  <c r="I25" i="1"/>
  <c r="N46" i="1"/>
  <c r="K25" i="1"/>
  <c r="C24" i="1"/>
  <c r="C25" i="1" s="1"/>
  <c r="L24" i="1"/>
  <c r="L25" i="1" s="1"/>
  <c r="F24" i="1"/>
  <c r="F25" i="1" s="1"/>
  <c r="H25" i="1"/>
  <c r="J25" i="1"/>
  <c r="J64" i="1" s="1"/>
  <c r="B10" i="1"/>
  <c r="N47" i="1"/>
  <c r="B37" i="1"/>
  <c r="F56" i="1" l="1"/>
  <c r="F63" i="1" s="1"/>
  <c r="N34" i="1"/>
  <c r="N27" i="1" s="1"/>
  <c r="N56" i="1" s="1"/>
  <c r="N63" i="1" s="1"/>
  <c r="N64" i="1" s="1"/>
  <c r="K64" i="1"/>
  <c r="N37" i="1"/>
  <c r="L64" i="1"/>
  <c r="E64" i="1"/>
  <c r="G64" i="1"/>
  <c r="C64" i="1"/>
  <c r="B25" i="1"/>
  <c r="H64" i="1"/>
  <c r="I64" i="1"/>
  <c r="N42" i="1"/>
  <c r="F64" i="1"/>
  <c r="B56" i="1"/>
  <c r="B63" i="1" s="1"/>
  <c r="B64" i="1" s="1"/>
</calcChain>
</file>

<file path=xl/sharedStrings.xml><?xml version="1.0" encoding="utf-8"?>
<sst xmlns="http://schemas.openxmlformats.org/spreadsheetml/2006/main" count="87" uniqueCount="75">
  <si>
    <t>Relatório - Demonstrativo Contábil Operacional</t>
  </si>
  <si>
    <t>CAC Guarulhos - Período: 2023</t>
  </si>
  <si>
    <t> 613 - Receitas e Despesas Operacionais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</si>
  <si>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</si>
  <si>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</si>
  <si>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</si>
  <si>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</si>
  <si>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</si>
  <si>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</si>
  <si>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</si>
  <si>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</si>
  <si>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</si>
  <si>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</si>
  <si>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</si>
  <si>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</si>
  <si>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</si>
  <si>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</si>
  <si>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Receitas Operacionais</t>
  </si>
  <si>
    <t>Repasse Contrato de Gestão/Convênio/Termo Aditamento do Exercício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</si>
  <si>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</si>
  <si>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</si>
  <si>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</si>
  <si>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</si>
  <si>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</si>
  <si>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</si>
  <si>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</si>
  <si>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</si>
  <si>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</si>
  <si>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</si>
  <si>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</si>
  <si>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</si>
  <si>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</si>
  <si>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</si>
  <si>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</si>
  <si>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</si>
  <si>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</si>
  <si>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</si>
  <si>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</si>
  <si>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</si>
  <si>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</si>
  <si>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</si>
  <si>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</si>
  <si>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</si>
  <si>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</si>
  <si>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</si>
  <si>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</si>
  <si>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</si>
  <si>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</si>
  <si>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</si>
  <si>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</si>
  <si>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</si>
  <si>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</si>
  <si>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</si>
  <si>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</si>
  <si>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</si>
  <si>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</si>
  <si>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</si>
  <si>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</si>
  <si>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</si>
  <si>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</si>
  <si>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</si>
  <si>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</si>
  <si>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</si>
  <si>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</si>
  <si>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</si>
  <si>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</si>
  <si>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</si>
  <si>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</si>
  <si>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</si>
  <si>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</si>
  <si>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</si>
  <si>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</si>
  <si>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</si>
  <si>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</si>
  <si>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Relatório - Gestão em Saúde - Data: 13/02/2024 10:07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</si>
</sst>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Display"/>
      <family val="2"/>
      <scheme val="major"/>
    </font>
    <font>
      <sz val="7"/>
      <name val="Aptos Display"/>
      <family val="2"/>
      <scheme val="major"/>
    </font>
    <font>
      <sz val="8"/>
      <color rgb="FF000000"/>
      <name val="Aptos Narrow"/>
      <family val="2"/>
      <scheme val="minor"/>
    </font>
    <font>
      <b/>
      <sz val="8"/>
      <color rgb="FF696969"/>
      <name val="Aptos Narrow"/>
      <family val="2"/>
      <scheme val="minor"/>
    </font>
    <font>
      <sz val="7"/>
      <name val="Courier New"/>
      <family val="3"/>
    </font>
    <font>
      <b/>
      <sz val="8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3" fillId="0" borderId="0" xfId="1" applyFont="1" applyAlignment="1">
      <alignment horizontal="right"/>
    </xf>
    <xf numFmtId="43" fontId="4" fillId="0" borderId="0" xfId="1" applyFont="1" applyFill="1" applyAlignment="1">
      <alignment horizontal="right"/>
    </xf>
    <xf numFmtId="43" fontId="2" fillId="0" borderId="0" xfId="1" applyFont="1" applyFill="1"/>
    <xf numFmtId="43" fontId="3" fillId="0" borderId="0" xfId="1" applyFont="1" applyFill="1" applyAlignment="1">
      <alignment horizontal="right"/>
    </xf>
    <xf numFmtId="43" fontId="6" fillId="0" borderId="1" xfId="1" applyFont="1" applyFill="1" applyBorder="1"/>
    <xf numFmtId="0" fontId="7" fillId="0" borderId="0" xfId="0" applyFont="1" applyAlignment="1">
      <alignment horizontal="right"/>
    </xf>
    <xf numFmtId="43" fontId="8" fillId="0" borderId="3" xfId="1" applyFont="1" applyFill="1" applyBorder="1" applyAlignment="1">
      <alignment horizontal="center" wrapText="1"/>
    </xf>
    <xf numFmtId="0" fontId="9" fillId="0" borderId="3" xfId="0" applyFont="1" applyBorder="1" applyAlignment="1">
      <alignment horizontal="left" wrapText="1" indent="1"/>
    </xf>
    <xf numFmtId="43" fontId="2" fillId="0" borderId="3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wrapText="1"/>
    </xf>
    <xf numFmtId="43" fontId="2" fillId="0" borderId="3" xfId="1" applyFont="1" applyFill="1" applyBorder="1" applyAlignment="1">
      <alignment horizontal="right" wrapText="1"/>
    </xf>
    <xf numFmtId="43" fontId="8" fillId="0" borderId="3" xfId="1" applyFont="1" applyFill="1" applyBorder="1" applyAlignment="1">
      <alignment horizontal="right" wrapText="1"/>
    </xf>
    <xf numFmtId="43" fontId="8" fillId="0" borderId="3" xfId="1" applyFont="1" applyFill="1" applyBorder="1" applyAlignment="1">
      <alignment wrapText="1"/>
    </xf>
    <xf numFmtId="43" fontId="2" fillId="0" borderId="3" xfId="1" applyFont="1" applyFill="1" applyBorder="1" applyAlignment="1">
      <alignment horizontal="left" wrapText="1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Alignment="1">
      <alignment wrapText="1"/>
    </xf>
    <xf numFmtId="43" fontId="2" fillId="0" borderId="0" xfId="1" applyFont="1" applyAlignment="1">
      <alignment horizontal="center" wrapText="1"/>
    </xf>
    <xf numFmtId="43" fontId="5" fillId="0" borderId="0" xfId="1" applyFont="1" applyAlignment="1">
      <alignment horizontal="center" wrapText="1"/>
    </xf>
    <xf numFmtId="43" fontId="2" fillId="0" borderId="2" xfId="1" applyFont="1" applyFill="1" applyBorder="1" applyAlignment="1">
      <alignment wrapText="1"/>
    </xf>
    <xf numFmtId="43" fontId="2" fillId="0" borderId="4" xfId="1" applyFont="1" applyFill="1" applyBorder="1" applyAlignment="1">
      <alignment wrapText="1"/>
    </xf>
    <xf numFmtId="43" fontId="2" fillId="2" borderId="0" xfId="1" applyFont="1" applyFill="1"/>
  </cellXfs>
  <cellStyles count="3">
    <cellStyle name="Normal" xfId="0" builtinId="0"/>
    <cellStyle name="Vírgula" xfId="1" builtinId="3"/>
    <cellStyle name="Vírgula 6" xfId="2" xr:uid="{278F4CDA-D9A1-4C24-B523-D0F21B4AE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3\12.23%20-%20Demonstrativo%20Cont&#225;bil%20CAC%20Guarulhos%202023.xlsx" TargetMode="External"/><Relationship Id="rId1" Type="http://schemas.openxmlformats.org/officeDocument/2006/relationships/externalLinkPath" Target="file:///V:\Ceac\AreaComum\CAC%20GUARULHOS\Departamentos\Contabilidade\Demonstrativo%20Cont&#225;bil\2023\12.23%20-%20Demonstrativo%20Cont&#225;bil%20CAC%20Guarulh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3"/>
      <sheetName val="01.23 Balancete"/>
      <sheetName val="02.23"/>
      <sheetName val="02.23 Balancete"/>
      <sheetName val="03.23"/>
      <sheetName val="03.23 Balancete"/>
      <sheetName val="04.23"/>
      <sheetName val="04.23 Balancete"/>
      <sheetName val="05.23"/>
      <sheetName val="05.23 Balancete"/>
      <sheetName val="06.23"/>
      <sheetName val="06.23 Balancete"/>
      <sheetName val="07.23"/>
      <sheetName val="07.23 Balancete"/>
      <sheetName val="08.23"/>
      <sheetName val="08.23 Balancete"/>
      <sheetName val="09.23"/>
      <sheetName val="09.23 Balancete"/>
      <sheetName val="10.23"/>
      <sheetName val="10.23 Balancete"/>
      <sheetName val="11.23"/>
      <sheetName val="11.23 Balancete"/>
      <sheetName val="12.23"/>
      <sheetName val="12.23 Balancete"/>
      <sheetName val="2023"/>
    </sheetNames>
    <sheetDataSet>
      <sheetData sheetId="0">
        <row r="9">
          <cell r="B9">
            <v>2110518</v>
          </cell>
        </row>
        <row r="16">
          <cell r="B16">
            <v>303.82</v>
          </cell>
        </row>
        <row r="24">
          <cell r="B24"/>
        </row>
        <row r="30">
          <cell r="B30">
            <v>343772.07999999996</v>
          </cell>
        </row>
        <row r="31">
          <cell r="B31">
            <v>92116.06</v>
          </cell>
        </row>
        <row r="32">
          <cell r="B32">
            <v>32007.52</v>
          </cell>
        </row>
        <row r="33">
          <cell r="B33">
            <v>42967.29</v>
          </cell>
        </row>
        <row r="34">
          <cell r="B34"/>
        </row>
        <row r="37">
          <cell r="B37">
            <v>37788.33</v>
          </cell>
        </row>
        <row r="38">
          <cell r="B38">
            <v>69954.77</v>
          </cell>
        </row>
        <row r="41">
          <cell r="B41">
            <v>34928.870000000003</v>
          </cell>
        </row>
        <row r="43">
          <cell r="B43">
            <v>192700.46999999997</v>
          </cell>
        </row>
        <row r="45">
          <cell r="B45">
            <v>374812.17999999993</v>
          </cell>
        </row>
        <row r="47">
          <cell r="B47">
            <v>20315.070000000003</v>
          </cell>
        </row>
        <row r="52">
          <cell r="B52">
            <v>12105.619999999999</v>
          </cell>
        </row>
        <row r="53">
          <cell r="B53">
            <v>788.72</v>
          </cell>
        </row>
        <row r="54">
          <cell r="B54">
            <v>803.65</v>
          </cell>
        </row>
        <row r="57">
          <cell r="B57">
            <v>911062.92</v>
          </cell>
        </row>
      </sheetData>
      <sheetData sheetId="1"/>
      <sheetData sheetId="2">
        <row r="9">
          <cell r="B9">
            <v>2169521.2400000002</v>
          </cell>
        </row>
        <row r="16">
          <cell r="B16">
            <v>417.73</v>
          </cell>
        </row>
        <row r="24">
          <cell r="B24"/>
        </row>
        <row r="30">
          <cell r="B30">
            <v>361832.45</v>
          </cell>
        </row>
        <row r="31">
          <cell r="B31">
            <v>88317.950000000012</v>
          </cell>
        </row>
        <row r="32">
          <cell r="B32">
            <v>24718.510000000002</v>
          </cell>
        </row>
        <row r="33">
          <cell r="B33">
            <v>39444.879999999997</v>
          </cell>
        </row>
        <row r="37">
          <cell r="B37">
            <v>33637.26</v>
          </cell>
        </row>
        <row r="38">
          <cell r="B38">
            <v>54743.67</v>
          </cell>
        </row>
        <row r="41">
          <cell r="B41">
            <v>21108.870000000003</v>
          </cell>
        </row>
        <row r="43">
          <cell r="B43">
            <v>190782.19999999998</v>
          </cell>
        </row>
        <row r="45">
          <cell r="B45">
            <v>466683.33</v>
          </cell>
        </row>
        <row r="47">
          <cell r="B47">
            <v>15299.960000000001</v>
          </cell>
        </row>
        <row r="52">
          <cell r="B52">
            <v>12865.349999999999</v>
          </cell>
        </row>
        <row r="53">
          <cell r="B53">
            <v>788.72</v>
          </cell>
        </row>
        <row r="54">
          <cell r="B54">
            <v>903.2</v>
          </cell>
        </row>
        <row r="57">
          <cell r="B57">
            <v>974148.54</v>
          </cell>
        </row>
      </sheetData>
      <sheetData sheetId="3"/>
      <sheetData sheetId="4">
        <row r="9">
          <cell r="B9">
            <v>2873164.99</v>
          </cell>
        </row>
        <row r="16">
          <cell r="B16">
            <v>637.48</v>
          </cell>
        </row>
        <row r="24">
          <cell r="B24">
            <v>2749.68</v>
          </cell>
        </row>
        <row r="30">
          <cell r="B30">
            <v>351553.35000000003</v>
          </cell>
        </row>
        <row r="31">
          <cell r="B31">
            <v>87926.540000000008</v>
          </cell>
        </row>
        <row r="32">
          <cell r="B32">
            <v>8381.7900000000009</v>
          </cell>
        </row>
        <row r="33">
          <cell r="B33">
            <v>146679.45000000001</v>
          </cell>
        </row>
        <row r="34">
          <cell r="B34">
            <v>57576.49</v>
          </cell>
        </row>
        <row r="37">
          <cell r="B37">
            <v>38656.839999999997</v>
          </cell>
        </row>
        <row r="38">
          <cell r="B38">
            <v>106819.57</v>
          </cell>
        </row>
        <row r="41">
          <cell r="B41">
            <v>22125.38</v>
          </cell>
        </row>
        <row r="43">
          <cell r="B43">
            <v>192408.99999999994</v>
          </cell>
        </row>
        <row r="45">
          <cell r="B45">
            <v>468134.29999999993</v>
          </cell>
        </row>
        <row r="47">
          <cell r="B47">
            <v>31601.439999999999</v>
          </cell>
        </row>
        <row r="52">
          <cell r="B52">
            <v>7752.24</v>
          </cell>
        </row>
        <row r="53">
          <cell r="B53">
            <v>5688.2800000000007</v>
          </cell>
        </row>
        <row r="54">
          <cell r="B54">
            <v>1032.96</v>
          </cell>
        </row>
        <row r="57">
          <cell r="B57">
            <v>1046796.68</v>
          </cell>
        </row>
      </sheetData>
      <sheetData sheetId="5"/>
      <sheetData sheetId="6">
        <row r="9">
          <cell r="B9">
            <v>2513220.7200000002</v>
          </cell>
        </row>
        <row r="16">
          <cell r="B16">
            <v>343.13</v>
          </cell>
        </row>
        <row r="24">
          <cell r="B24"/>
        </row>
        <row r="30">
          <cell r="B30">
            <v>359147.1</v>
          </cell>
        </row>
        <row r="31">
          <cell r="B31">
            <v>100061.26000000001</v>
          </cell>
        </row>
        <row r="32">
          <cell r="B32"/>
        </row>
        <row r="33">
          <cell r="B33">
            <v>39323.129999999997</v>
          </cell>
        </row>
        <row r="34">
          <cell r="B34">
            <v>158.57</v>
          </cell>
        </row>
        <row r="37">
          <cell r="B37">
            <v>34008.33</v>
          </cell>
        </row>
        <row r="38">
          <cell r="B38">
            <v>60796.49</v>
          </cell>
        </row>
        <row r="41">
          <cell r="B41">
            <v>21931.22</v>
          </cell>
        </row>
        <row r="43">
          <cell r="B43">
            <v>191607.98</v>
          </cell>
        </row>
        <row r="45">
          <cell r="B45">
            <v>479352.96000000008</v>
          </cell>
        </row>
        <row r="47">
          <cell r="B47">
            <v>19394.350000000002</v>
          </cell>
        </row>
        <row r="52">
          <cell r="B52">
            <v>7390.5499999999993</v>
          </cell>
        </row>
        <row r="53">
          <cell r="B53">
            <v>788.72</v>
          </cell>
        </row>
        <row r="54">
          <cell r="B54">
            <v>768.15</v>
          </cell>
        </row>
        <row r="57">
          <cell r="B57">
            <v>881893.91</v>
          </cell>
        </row>
      </sheetData>
      <sheetData sheetId="7"/>
      <sheetData sheetId="8">
        <row r="9">
          <cell r="B9">
            <v>2813453.48</v>
          </cell>
        </row>
        <row r="16">
          <cell r="B16">
            <v>988.55</v>
          </cell>
        </row>
        <row r="24">
          <cell r="B24">
            <v>1566.51</v>
          </cell>
        </row>
        <row r="30">
          <cell r="B30">
            <v>359508.02</v>
          </cell>
        </row>
        <row r="31">
          <cell r="B31">
            <v>94832.16</v>
          </cell>
        </row>
        <row r="32">
          <cell r="B32">
            <v>37779.53</v>
          </cell>
        </row>
        <row r="33">
          <cell r="B33">
            <v>44418.33</v>
          </cell>
        </row>
        <row r="34">
          <cell r="B34"/>
        </row>
        <row r="37">
          <cell r="B37">
            <v>41476.959999999999</v>
          </cell>
        </row>
        <row r="38">
          <cell r="B38">
            <v>81661.440000000002</v>
          </cell>
        </row>
        <row r="41">
          <cell r="B41">
            <v>24093.15</v>
          </cell>
        </row>
        <row r="43">
          <cell r="B43">
            <v>190426.47999999992</v>
          </cell>
        </row>
        <row r="45">
          <cell r="B45">
            <v>507828.85</v>
          </cell>
        </row>
        <row r="47">
          <cell r="B47">
            <v>32721.769999999997</v>
          </cell>
        </row>
        <row r="52">
          <cell r="B52">
            <v>8616.9399999999987</v>
          </cell>
        </row>
        <row r="53">
          <cell r="B53">
            <v>788.72</v>
          </cell>
        </row>
        <row r="54">
          <cell r="B54">
            <v>782.4</v>
          </cell>
        </row>
        <row r="57">
          <cell r="B57">
            <v>983350.85</v>
          </cell>
        </row>
      </sheetData>
      <sheetData sheetId="9"/>
      <sheetData sheetId="10">
        <row r="9">
          <cell r="B9">
            <v>2406225.39</v>
          </cell>
        </row>
        <row r="16">
          <cell r="B16">
            <v>1518.72</v>
          </cell>
        </row>
        <row r="24">
          <cell r="B24">
            <v>970.46</v>
          </cell>
        </row>
        <row r="30">
          <cell r="B30">
            <v>367051.32</v>
          </cell>
        </row>
        <row r="31">
          <cell r="B31">
            <v>99531.73000000001</v>
          </cell>
        </row>
        <row r="32">
          <cell r="B32">
            <v>19795.07</v>
          </cell>
        </row>
        <row r="33">
          <cell r="B33">
            <v>40793.61</v>
          </cell>
        </row>
        <row r="34">
          <cell r="B34"/>
        </row>
        <row r="37">
          <cell r="B37">
            <v>35859.67</v>
          </cell>
        </row>
        <row r="38">
          <cell r="B38">
            <v>59360.49</v>
          </cell>
        </row>
        <row r="41">
          <cell r="B41">
            <v>21931.22</v>
          </cell>
        </row>
        <row r="43">
          <cell r="B43">
            <v>188171.86999999997</v>
          </cell>
        </row>
        <row r="45">
          <cell r="B45">
            <v>437599.15</v>
          </cell>
        </row>
        <row r="47">
          <cell r="B47">
            <v>48435.700000000004</v>
          </cell>
        </row>
        <row r="49">
          <cell r="B49">
            <v>1537.88</v>
          </cell>
        </row>
        <row r="52">
          <cell r="B52">
            <v>9517.369999999999</v>
          </cell>
        </row>
        <row r="53">
          <cell r="B53">
            <v>788.72</v>
          </cell>
        </row>
        <row r="54">
          <cell r="B54">
            <v>812.3</v>
          </cell>
        </row>
        <row r="57">
          <cell r="B57">
            <v>926191.09</v>
          </cell>
        </row>
      </sheetData>
      <sheetData sheetId="11"/>
      <sheetData sheetId="12">
        <row r="9">
          <cell r="B9">
            <v>2408568.25</v>
          </cell>
        </row>
        <row r="16">
          <cell r="B16">
            <v>1767.03</v>
          </cell>
        </row>
        <row r="24">
          <cell r="B24">
            <v>3.08</v>
          </cell>
        </row>
        <row r="30">
          <cell r="B30">
            <v>383662.51</v>
          </cell>
        </row>
        <row r="31">
          <cell r="B31">
            <v>106888.75</v>
          </cell>
        </row>
        <row r="32">
          <cell r="B32">
            <v>13210.229999999998</v>
          </cell>
        </row>
        <row r="33">
          <cell r="B33">
            <v>69796</v>
          </cell>
        </row>
        <row r="34">
          <cell r="B34">
            <v>6732.19</v>
          </cell>
        </row>
        <row r="37">
          <cell r="B37">
            <v>41450.03</v>
          </cell>
        </row>
        <row r="38">
          <cell r="B38">
            <v>86193.52</v>
          </cell>
        </row>
        <row r="41">
          <cell r="B41">
            <v>21937.15</v>
          </cell>
        </row>
        <row r="43">
          <cell r="B43">
            <v>202193.21999999994</v>
          </cell>
        </row>
        <row r="45">
          <cell r="B45">
            <v>435781.62</v>
          </cell>
        </row>
        <row r="47">
          <cell r="B47">
            <v>28092.869999999995</v>
          </cell>
        </row>
        <row r="52">
          <cell r="B52">
            <v>8845.84</v>
          </cell>
        </row>
        <row r="53">
          <cell r="B53">
            <v>788.72</v>
          </cell>
        </row>
        <row r="54">
          <cell r="B54">
            <v>823.4</v>
          </cell>
        </row>
        <row r="57">
          <cell r="B57">
            <v>889672.85</v>
          </cell>
        </row>
      </sheetData>
      <sheetData sheetId="13"/>
      <sheetData sheetId="14">
        <row r="9">
          <cell r="B9">
            <v>2596355.25</v>
          </cell>
        </row>
        <row r="16">
          <cell r="B16">
            <v>1958.62</v>
          </cell>
        </row>
        <row r="24">
          <cell r="B24">
            <v>1965.3200000000002</v>
          </cell>
        </row>
        <row r="30">
          <cell r="B30">
            <v>389705.58</v>
          </cell>
        </row>
        <row r="31">
          <cell r="B31">
            <v>104132.73999999999</v>
          </cell>
        </row>
        <row r="32">
          <cell r="B32">
            <v>18076.86</v>
          </cell>
        </row>
        <row r="33">
          <cell r="B33">
            <v>42601.13</v>
          </cell>
        </row>
        <row r="34">
          <cell r="B34"/>
        </row>
        <row r="37">
          <cell r="B37">
            <v>39174.36</v>
          </cell>
        </row>
        <row r="38">
          <cell r="B38">
            <v>66349.570000000007</v>
          </cell>
        </row>
        <row r="41">
          <cell r="B41">
            <v>64105.47</v>
          </cell>
        </row>
        <row r="43">
          <cell r="B43">
            <v>189355.72999999995</v>
          </cell>
        </row>
        <row r="45">
          <cell r="B45">
            <v>457796.75</v>
          </cell>
        </row>
        <row r="47">
          <cell r="B47">
            <v>31406.670000000002</v>
          </cell>
        </row>
        <row r="52">
          <cell r="B52">
            <v>12265.24</v>
          </cell>
        </row>
        <row r="53">
          <cell r="B53">
            <v>788.72</v>
          </cell>
        </row>
        <row r="54">
          <cell r="B54">
            <v>759</v>
          </cell>
        </row>
        <row r="57">
          <cell r="B57">
            <v>1022579.74</v>
          </cell>
        </row>
      </sheetData>
      <sheetData sheetId="15"/>
      <sheetData sheetId="16">
        <row r="9">
          <cell r="B9">
            <v>2383174.85</v>
          </cell>
        </row>
        <row r="16">
          <cell r="B16">
            <v>1940.16</v>
          </cell>
        </row>
        <row r="24">
          <cell r="B24">
            <v>997.64</v>
          </cell>
        </row>
        <row r="30">
          <cell r="B30">
            <v>394326.85</v>
          </cell>
        </row>
        <row r="31">
          <cell r="B31">
            <v>125315.64000000001</v>
          </cell>
        </row>
        <row r="32">
          <cell r="B32">
            <v>11203.279999999999</v>
          </cell>
        </row>
        <row r="33">
          <cell r="B33">
            <v>40869.49</v>
          </cell>
        </row>
        <row r="37">
          <cell r="B37">
            <v>37829.06</v>
          </cell>
        </row>
        <row r="38">
          <cell r="B38">
            <v>59786.96</v>
          </cell>
        </row>
        <row r="41">
          <cell r="B41">
            <v>22143.11</v>
          </cell>
        </row>
        <row r="43">
          <cell r="B43">
            <v>178744.67999999993</v>
          </cell>
        </row>
        <row r="45">
          <cell r="B45">
            <v>414499.85999999993</v>
          </cell>
        </row>
        <row r="47">
          <cell r="B47">
            <v>26365.16</v>
          </cell>
        </row>
        <row r="52">
          <cell r="B52">
            <v>7391.4099999999989</v>
          </cell>
        </row>
        <row r="53">
          <cell r="B53">
            <v>788.72</v>
          </cell>
        </row>
        <row r="54">
          <cell r="B54">
            <v>820.4</v>
          </cell>
        </row>
        <row r="57">
          <cell r="B57">
            <v>862157.80999999994</v>
          </cell>
        </row>
      </sheetData>
      <sheetData sheetId="17"/>
      <sheetData sheetId="18">
        <row r="9">
          <cell r="B9">
            <v>2384802.87</v>
          </cell>
        </row>
        <row r="16">
          <cell r="B16">
            <v>1502.98</v>
          </cell>
        </row>
        <row r="24">
          <cell r="B24">
            <v>3522.74</v>
          </cell>
        </row>
        <row r="30">
          <cell r="B30">
            <v>389234</v>
          </cell>
        </row>
        <row r="31">
          <cell r="B31">
            <v>123845.01000000001</v>
          </cell>
        </row>
        <row r="32">
          <cell r="B32">
            <v>25313.71</v>
          </cell>
        </row>
        <row r="33">
          <cell r="B33">
            <v>42862.39</v>
          </cell>
        </row>
        <row r="37">
          <cell r="B37">
            <v>38461.07</v>
          </cell>
        </row>
        <row r="38">
          <cell r="B38">
            <v>62065.03</v>
          </cell>
        </row>
        <row r="41">
          <cell r="B41">
            <v>64143.11</v>
          </cell>
        </row>
        <row r="43">
          <cell r="B43">
            <v>177559.75999999998</v>
          </cell>
        </row>
        <row r="45">
          <cell r="B45">
            <v>429770.85</v>
          </cell>
        </row>
        <row r="47">
          <cell r="B47">
            <v>43222.849999999991</v>
          </cell>
        </row>
        <row r="52">
          <cell r="B52">
            <v>7975.12</v>
          </cell>
        </row>
        <row r="53">
          <cell r="B53">
            <v>788.72</v>
          </cell>
        </row>
        <row r="54">
          <cell r="B54">
            <v>788</v>
          </cell>
        </row>
        <row r="57">
          <cell r="B57">
            <v>1006550.4199999999</v>
          </cell>
        </row>
      </sheetData>
      <sheetData sheetId="19"/>
      <sheetData sheetId="20">
        <row r="9">
          <cell r="B9">
            <v>2269516.2799999998</v>
          </cell>
        </row>
        <row r="16">
          <cell r="B16">
            <v>1930.21</v>
          </cell>
        </row>
        <row r="24">
          <cell r="B24">
            <v>997.64</v>
          </cell>
        </row>
        <row r="30">
          <cell r="B30">
            <v>389252.06</v>
          </cell>
        </row>
        <row r="31">
          <cell r="B31">
            <v>126704.32000000001</v>
          </cell>
        </row>
        <row r="32">
          <cell r="B32">
            <v>39176.360000000008</v>
          </cell>
        </row>
        <row r="33">
          <cell r="B33">
            <v>34745.46</v>
          </cell>
        </row>
        <row r="37">
          <cell r="B37">
            <v>40866.800000000003</v>
          </cell>
        </row>
        <row r="38">
          <cell r="B38">
            <v>53963.95</v>
          </cell>
        </row>
        <row r="41">
          <cell r="B41">
            <v>42019.950000000004</v>
          </cell>
        </row>
        <row r="43">
          <cell r="B43">
            <v>183896.56999999998</v>
          </cell>
        </row>
        <row r="45">
          <cell r="B45">
            <v>463937.42</v>
          </cell>
        </row>
        <row r="47">
          <cell r="B47">
            <v>15134.99</v>
          </cell>
        </row>
        <row r="52">
          <cell r="B52">
            <v>7975.09</v>
          </cell>
        </row>
        <row r="53">
          <cell r="B53">
            <v>788.72</v>
          </cell>
        </row>
        <row r="54">
          <cell r="B54">
            <v>1081.5</v>
          </cell>
        </row>
        <row r="57">
          <cell r="B57">
            <v>943334.40000000002</v>
          </cell>
        </row>
      </sheetData>
      <sheetData sheetId="21"/>
      <sheetData sheetId="22">
        <row r="9">
          <cell r="B9">
            <v>2467928.46</v>
          </cell>
        </row>
        <row r="16">
          <cell r="B16">
            <v>1423.48</v>
          </cell>
        </row>
        <row r="24">
          <cell r="B24">
            <v>3.08</v>
          </cell>
        </row>
        <row r="30">
          <cell r="B30">
            <v>408281.11000000004</v>
          </cell>
        </row>
        <row r="31">
          <cell r="B31">
            <v>124388.98999999999</v>
          </cell>
        </row>
        <row r="32">
          <cell r="B32">
            <v>43532.909999999996</v>
          </cell>
        </row>
        <row r="33">
          <cell r="B33">
            <v>46684.51</v>
          </cell>
        </row>
        <row r="37">
          <cell r="B37">
            <v>120863.94</v>
          </cell>
        </row>
        <row r="38">
          <cell r="B38">
            <v>66587.289999999994</v>
          </cell>
        </row>
        <row r="41">
          <cell r="B41">
            <v>27021.609999999997</v>
          </cell>
        </row>
        <row r="43">
          <cell r="B43">
            <v>180935.59</v>
          </cell>
        </row>
        <row r="45">
          <cell r="B45">
            <v>398288.44000000006</v>
          </cell>
        </row>
        <row r="47">
          <cell r="B47">
            <v>19068.400000000001</v>
          </cell>
        </row>
        <row r="52">
          <cell r="B52">
            <v>7077.9800000000005</v>
          </cell>
        </row>
        <row r="53">
          <cell r="B53">
            <v>788.69</v>
          </cell>
        </row>
        <row r="54">
          <cell r="B54">
            <v>1321.4</v>
          </cell>
        </row>
        <row r="57">
          <cell r="B57">
            <v>641318.99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0C8D-4683-4D48-84E3-2FD2FCC15C70}">
  <dimension ref="A1:R65"/>
  <sheetViews>
    <sheetView showGridLines="0" tabSelected="1" view="pageBreakPreview" zoomScaleNormal="100" zoomScaleSheetLayoutView="100" workbookViewId="0">
      <selection activeCell="Q45" sqref="Q45"/>
    </sheetView>
  </sheetViews>
  <sheetFormatPr defaultColWidth="10.140625" defaultRowHeight="11.25" x14ac:dyDescent="0.2"/>
  <cols>
    <col min="1" max="1" width="57.28515625" style="3" bestFit="1" customWidth="1"/>
    <col min="2" max="2" width="13.140625" style="3" bestFit="1" customWidth="1"/>
    <col min="3" max="3" width="13.85546875" style="3" bestFit="1" customWidth="1"/>
    <col min="4" max="5" width="13.5703125" style="3" bestFit="1" customWidth="1"/>
    <col min="6" max="9" width="13.85546875" style="3" bestFit="1" customWidth="1"/>
    <col min="10" max="10" width="13.5703125" style="3" bestFit="1" customWidth="1"/>
    <col min="11" max="13" width="13.85546875" style="3" bestFit="1" customWidth="1"/>
    <col min="14" max="14" width="15.140625" style="3" bestFit="1" customWidth="1"/>
    <col min="15" max="16384" width="10.140625" style="3"/>
  </cols>
  <sheetData>
    <row r="1" spans="1:17" ht="12" customHeight="1" x14ac:dyDescent="0.2">
      <c r="A1" s="17" t="s">
        <v>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2"/>
    </row>
    <row r="2" spans="1:17" ht="12" customHeight="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  <c r="P2" s="2"/>
    </row>
    <row r="3" spans="1:17" ht="12" customHeight="1" thickBo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4"/>
    </row>
    <row r="4" spans="1:17" ht="12" customHeight="1" thickBot="1" x14ac:dyDescent="0.25">
      <c r="A4" s="5" t="s">
        <v>2</v>
      </c>
      <c r="Q4" s="6"/>
    </row>
    <row r="5" spans="1:17" ht="12" customHeight="1" thickBot="1" x14ac:dyDescent="0.25"/>
    <row r="6" spans="1:17" ht="12" customHeight="1" thickBot="1" x14ac:dyDescent="0.25">
      <c r="A6" s="19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</row>
    <row r="7" spans="1:17" ht="12" customHeight="1" thickBot="1" x14ac:dyDescent="0.25">
      <c r="A7" s="20"/>
      <c r="B7" s="7" t="s">
        <v>16</v>
      </c>
      <c r="C7" s="7" t="s">
        <v>16</v>
      </c>
      <c r="D7" s="7" t="s">
        <v>16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  <c r="L7" s="7" t="s">
        <v>16</v>
      </c>
      <c r="M7" s="7" t="s">
        <v>16</v>
      </c>
      <c r="N7" s="7" t="s">
        <v>16</v>
      </c>
    </row>
    <row r="8" spans="1:17" ht="12" customHeight="1" thickBot="1" x14ac:dyDescent="0.25">
      <c r="A8" s="8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7" ht="12" customHeight="1" thickBot="1" x14ac:dyDescent="0.25">
      <c r="A9" s="10" t="s">
        <v>18</v>
      </c>
      <c r="B9" s="11">
        <f>'[1]01.23'!B9</f>
        <v>2110518</v>
      </c>
      <c r="C9" s="11">
        <f>'[1]02.23'!B9</f>
        <v>2169521.2400000002</v>
      </c>
      <c r="D9" s="11">
        <f>'[1]03.23'!B9</f>
        <v>2873164.99</v>
      </c>
      <c r="E9" s="11">
        <f>'[1]04.23'!B9</f>
        <v>2513220.7200000002</v>
      </c>
      <c r="F9" s="11">
        <f>'[1]05.23'!B9</f>
        <v>2813453.48</v>
      </c>
      <c r="G9" s="11">
        <f>'[1]06.23'!B9</f>
        <v>2406225.39</v>
      </c>
      <c r="H9" s="11">
        <f>'[1]07.23'!B9</f>
        <v>2408568.25</v>
      </c>
      <c r="I9" s="11">
        <f>'[1]08.23'!B9</f>
        <v>2596355.25</v>
      </c>
      <c r="J9" s="11">
        <f>'[1]09.23'!B9</f>
        <v>2383174.85</v>
      </c>
      <c r="K9" s="11">
        <f>'[1]10.23'!B9</f>
        <v>2384802.87</v>
      </c>
      <c r="L9" s="11">
        <f>'[1]11.23'!B9</f>
        <v>2269516.2799999998</v>
      </c>
      <c r="M9" s="11">
        <f>'[1]12.23'!B9</f>
        <v>2467928.46</v>
      </c>
      <c r="N9" s="12">
        <f>SUM(B9:M9)</f>
        <v>29396449.780000005</v>
      </c>
    </row>
    <row r="10" spans="1:17" ht="23.25" thickBot="1" x14ac:dyDescent="0.25">
      <c r="A10" s="13" t="s">
        <v>19</v>
      </c>
      <c r="B10" s="12">
        <f t="shared" ref="B10:N10" si="0">SUM(B8:B9)</f>
        <v>2110518</v>
      </c>
      <c r="C10" s="12">
        <f t="shared" si="0"/>
        <v>2169521.2400000002</v>
      </c>
      <c r="D10" s="12">
        <f t="shared" si="0"/>
        <v>2873164.99</v>
      </c>
      <c r="E10" s="12">
        <f t="shared" si="0"/>
        <v>2513220.7200000002</v>
      </c>
      <c r="F10" s="12">
        <f t="shared" si="0"/>
        <v>2813453.48</v>
      </c>
      <c r="G10" s="12">
        <f t="shared" si="0"/>
        <v>2406225.39</v>
      </c>
      <c r="H10" s="12">
        <f t="shared" si="0"/>
        <v>2408568.25</v>
      </c>
      <c r="I10" s="12">
        <f t="shared" si="0"/>
        <v>2596355.25</v>
      </c>
      <c r="J10" s="12">
        <f t="shared" si="0"/>
        <v>2383174.85</v>
      </c>
      <c r="K10" s="12">
        <f t="shared" si="0"/>
        <v>2384802.87</v>
      </c>
      <c r="L10" s="12">
        <f t="shared" si="0"/>
        <v>2269516.2799999998</v>
      </c>
      <c r="M10" s="12">
        <f t="shared" si="0"/>
        <v>2467928.46</v>
      </c>
      <c r="N10" s="12">
        <f t="shared" si="0"/>
        <v>29396449.780000005</v>
      </c>
    </row>
    <row r="11" spans="1:17" ht="12" hidden="1" customHeight="1" thickBot="1" x14ac:dyDescent="0.25">
      <c r="A11" s="10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7" ht="12" hidden="1" customHeight="1" thickBot="1" x14ac:dyDescent="0.25">
      <c r="A12" s="10" t="s">
        <v>21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7" ht="12" hidden="1" customHeight="1" thickBot="1" x14ac:dyDescent="0.25">
      <c r="A13" s="13" t="s">
        <v>22</v>
      </c>
      <c r="B13" s="12">
        <f t="shared" ref="B13:N13" si="1">SUM(B11:B12)</f>
        <v>0</v>
      </c>
      <c r="C13" s="12">
        <f t="shared" si="1"/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</row>
    <row r="14" spans="1:17" ht="12" customHeight="1" thickBot="1" x14ac:dyDescent="0.25">
      <c r="A14" s="13" t="s">
        <v>23</v>
      </c>
      <c r="B14" s="11">
        <f>'[1]01.23'!B16</f>
        <v>303.82</v>
      </c>
      <c r="C14" s="11">
        <f>'[1]02.23'!B16</f>
        <v>417.73</v>
      </c>
      <c r="D14" s="11">
        <f>'[1]03.23'!B16</f>
        <v>637.48</v>
      </c>
      <c r="E14" s="11">
        <f>'[1]04.23'!B16</f>
        <v>343.13</v>
      </c>
      <c r="F14" s="11">
        <f>'[1]05.23'!B16</f>
        <v>988.55</v>
      </c>
      <c r="G14" s="11">
        <f>'[1]06.23'!B16</f>
        <v>1518.72</v>
      </c>
      <c r="H14" s="11">
        <f>'[1]07.23'!B16</f>
        <v>1767.03</v>
      </c>
      <c r="I14" s="11">
        <f>'[1]08.23'!B16</f>
        <v>1958.62</v>
      </c>
      <c r="J14" s="11">
        <f>'[1]09.23'!B16</f>
        <v>1940.16</v>
      </c>
      <c r="K14" s="11">
        <f>'[1]10.23'!B16</f>
        <v>1502.98</v>
      </c>
      <c r="L14" s="11">
        <f>'[1]11.23'!B16</f>
        <v>1930.21</v>
      </c>
      <c r="M14" s="11">
        <f>'[1]12.23'!B16</f>
        <v>1423.48</v>
      </c>
      <c r="N14" s="12">
        <f>SUM(B14:M14)</f>
        <v>14731.91</v>
      </c>
    </row>
    <row r="15" spans="1:17" ht="12" hidden="1" customHeight="1" thickBot="1" x14ac:dyDescent="0.25">
      <c r="A15" s="13" t="s">
        <v>24</v>
      </c>
      <c r="B15" s="12">
        <f t="shared" ref="B15:N15" si="2">SUM(B16:B19)</f>
        <v>0</v>
      </c>
      <c r="C15" s="12">
        <f t="shared" si="2"/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</row>
    <row r="16" spans="1:17" ht="12" hidden="1" customHeight="1" thickBot="1" x14ac:dyDescent="0.25">
      <c r="A16" s="14" t="s">
        <v>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</row>
    <row r="17" spans="1:14" ht="12" hidden="1" customHeight="1" thickBot="1" x14ac:dyDescent="0.25">
      <c r="A17" s="14" t="s">
        <v>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14" ht="12" hidden="1" customHeight="1" thickBot="1" x14ac:dyDescent="0.25">
      <c r="A18" s="14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ht="12" hidden="1" customHeight="1" thickBot="1" x14ac:dyDescent="0.25">
      <c r="A19" s="14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ht="12" customHeight="1" thickBot="1" x14ac:dyDescent="0.25">
      <c r="A20" s="13" t="s">
        <v>29</v>
      </c>
      <c r="B20" s="12">
        <f t="shared" ref="B20:M20" si="3">SUM(B21:B23)</f>
        <v>0</v>
      </c>
      <c r="C20" s="12">
        <f t="shared" si="3"/>
        <v>0</v>
      </c>
      <c r="D20" s="12">
        <f t="shared" si="3"/>
        <v>2749.68</v>
      </c>
      <c r="E20" s="12">
        <f t="shared" si="3"/>
        <v>0</v>
      </c>
      <c r="F20" s="12">
        <f t="shared" si="3"/>
        <v>1566.51</v>
      </c>
      <c r="G20" s="12">
        <f t="shared" si="3"/>
        <v>970.46</v>
      </c>
      <c r="H20" s="12">
        <f t="shared" si="3"/>
        <v>3.08</v>
      </c>
      <c r="I20" s="12">
        <f t="shared" si="3"/>
        <v>1965.3200000000002</v>
      </c>
      <c r="J20" s="12">
        <f t="shared" si="3"/>
        <v>997.64</v>
      </c>
      <c r="K20" s="12">
        <f t="shared" si="3"/>
        <v>3522.74</v>
      </c>
      <c r="L20" s="12">
        <f t="shared" si="3"/>
        <v>997.64</v>
      </c>
      <c r="M20" s="12">
        <f t="shared" si="3"/>
        <v>3.08</v>
      </c>
      <c r="N20" s="12">
        <f>SUM(N21:N23)</f>
        <v>12776.149999999998</v>
      </c>
    </row>
    <row r="21" spans="1:14" ht="12" hidden="1" customHeight="1" thickBot="1" x14ac:dyDescent="0.25">
      <c r="A21" s="14" t="s">
        <v>30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ht="12" customHeight="1" thickBot="1" x14ac:dyDescent="0.25">
      <c r="A22" s="14" t="s">
        <v>31</v>
      </c>
      <c r="B22" s="11">
        <f>'[1]01.23'!B24</f>
        <v>0</v>
      </c>
      <c r="C22" s="11">
        <f>'[1]02.23'!B24</f>
        <v>0</v>
      </c>
      <c r="D22" s="11">
        <f>'[1]03.23'!B24</f>
        <v>2749.68</v>
      </c>
      <c r="E22" s="11">
        <f>'[1]04.23'!B24</f>
        <v>0</v>
      </c>
      <c r="F22" s="11">
        <f>'[1]05.23'!B24</f>
        <v>1566.51</v>
      </c>
      <c r="G22" s="11">
        <f>'[1]06.23'!B24</f>
        <v>970.46</v>
      </c>
      <c r="H22" s="11">
        <f>'[1]07.23'!B24</f>
        <v>3.08</v>
      </c>
      <c r="I22" s="11">
        <f>'[1]08.23'!B24</f>
        <v>1965.3200000000002</v>
      </c>
      <c r="J22" s="11">
        <f>'[1]09.23'!B24</f>
        <v>997.64</v>
      </c>
      <c r="K22" s="11">
        <f>'[1]10.23'!B24</f>
        <v>3522.74</v>
      </c>
      <c r="L22" s="11">
        <f>'[1]11.23'!B24</f>
        <v>997.64</v>
      </c>
      <c r="M22" s="11">
        <f>'[1]12.23'!B24</f>
        <v>3.08</v>
      </c>
      <c r="N22" s="12">
        <f>SUM(B22:M22)</f>
        <v>12776.149999999998</v>
      </c>
    </row>
    <row r="23" spans="1:14" ht="12" hidden="1" customHeight="1" thickBot="1" x14ac:dyDescent="0.25">
      <c r="A23" s="14" t="s">
        <v>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>SUM(B23:M23)</f>
        <v>0</v>
      </c>
    </row>
    <row r="24" spans="1:14" ht="12" customHeight="1" thickBot="1" x14ac:dyDescent="0.25">
      <c r="A24" s="13" t="s">
        <v>33</v>
      </c>
      <c r="B24" s="12">
        <f t="shared" ref="B24:N24" si="4">B14+B15+B20</f>
        <v>303.82</v>
      </c>
      <c r="C24" s="12">
        <f t="shared" si="4"/>
        <v>417.73</v>
      </c>
      <c r="D24" s="12">
        <f t="shared" si="4"/>
        <v>3387.16</v>
      </c>
      <c r="E24" s="12">
        <f t="shared" si="4"/>
        <v>343.13</v>
      </c>
      <c r="F24" s="12">
        <f t="shared" si="4"/>
        <v>2555.06</v>
      </c>
      <c r="G24" s="12">
        <f t="shared" si="4"/>
        <v>2489.1800000000003</v>
      </c>
      <c r="H24" s="12">
        <f t="shared" si="4"/>
        <v>1770.11</v>
      </c>
      <c r="I24" s="12">
        <f t="shared" si="4"/>
        <v>3923.94</v>
      </c>
      <c r="J24" s="12">
        <f t="shared" si="4"/>
        <v>2937.8</v>
      </c>
      <c r="K24" s="12">
        <f t="shared" si="4"/>
        <v>5025.7199999999993</v>
      </c>
      <c r="L24" s="12">
        <f t="shared" si="4"/>
        <v>2927.85</v>
      </c>
      <c r="M24" s="12">
        <f t="shared" si="4"/>
        <v>1426.56</v>
      </c>
      <c r="N24" s="12">
        <f t="shared" si="4"/>
        <v>27508.059999999998</v>
      </c>
    </row>
    <row r="25" spans="1:14" ht="12" customHeight="1" thickBot="1" x14ac:dyDescent="0.25">
      <c r="A25" s="13" t="s">
        <v>34</v>
      </c>
      <c r="B25" s="12">
        <f t="shared" ref="B25:N25" si="5">B10+B13+B24</f>
        <v>2110821.8199999998</v>
      </c>
      <c r="C25" s="12">
        <f t="shared" si="5"/>
        <v>2169938.9700000002</v>
      </c>
      <c r="D25" s="12">
        <f t="shared" si="5"/>
        <v>2876552.1500000004</v>
      </c>
      <c r="E25" s="12">
        <f t="shared" si="5"/>
        <v>2513563.85</v>
      </c>
      <c r="F25" s="12">
        <f t="shared" si="5"/>
        <v>2816008.54</v>
      </c>
      <c r="G25" s="12">
        <f t="shared" si="5"/>
        <v>2408714.5700000003</v>
      </c>
      <c r="H25" s="12">
        <f t="shared" si="5"/>
        <v>2410338.36</v>
      </c>
      <c r="I25" s="12">
        <f t="shared" si="5"/>
        <v>2600279.19</v>
      </c>
      <c r="J25" s="12">
        <f t="shared" si="5"/>
        <v>2386112.65</v>
      </c>
      <c r="K25" s="12">
        <f t="shared" si="5"/>
        <v>2389828.5900000003</v>
      </c>
      <c r="L25" s="12">
        <f t="shared" si="5"/>
        <v>2272444.13</v>
      </c>
      <c r="M25" s="12">
        <f t="shared" si="5"/>
        <v>2469355.02</v>
      </c>
      <c r="N25" s="12">
        <f t="shared" si="5"/>
        <v>29423957.840000004</v>
      </c>
    </row>
    <row r="26" spans="1:14" ht="12" hidden="1" customHeight="1" thickBot="1" x14ac:dyDescent="0.25">
      <c r="A26" s="8" t="s">
        <v>35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2" customHeight="1" thickBot="1" x14ac:dyDescent="0.25">
      <c r="A27" s="13" t="s">
        <v>36</v>
      </c>
      <c r="B27" s="12">
        <f t="shared" ref="B27:M27" si="6">SUM(B28:B34)</f>
        <v>618606.04999999993</v>
      </c>
      <c r="C27" s="12">
        <f t="shared" si="6"/>
        <v>602694.72</v>
      </c>
      <c r="D27" s="12">
        <f t="shared" si="6"/>
        <v>797594.03</v>
      </c>
      <c r="E27" s="12">
        <f t="shared" si="6"/>
        <v>593494.88</v>
      </c>
      <c r="F27" s="12">
        <f t="shared" si="6"/>
        <v>659676.44000000006</v>
      </c>
      <c r="G27" s="12">
        <f t="shared" si="6"/>
        <v>622391.89000000013</v>
      </c>
      <c r="H27" s="12">
        <f t="shared" si="6"/>
        <v>707933.23</v>
      </c>
      <c r="I27" s="12">
        <f t="shared" si="6"/>
        <v>660040.24</v>
      </c>
      <c r="J27" s="12">
        <f t="shared" si="6"/>
        <v>669331.28</v>
      </c>
      <c r="K27" s="12">
        <f t="shared" si="6"/>
        <v>681781.21</v>
      </c>
      <c r="L27" s="12">
        <f t="shared" si="6"/>
        <v>684708.95</v>
      </c>
      <c r="M27" s="12">
        <f t="shared" si="6"/>
        <v>810338.75000000012</v>
      </c>
      <c r="N27" s="12">
        <f>SUM(N28:N34)</f>
        <v>8108591.6700000018</v>
      </c>
    </row>
    <row r="28" spans="1:14" ht="12" customHeight="1" thickBot="1" x14ac:dyDescent="0.25">
      <c r="A28" s="14" t="s">
        <v>37</v>
      </c>
      <c r="B28" s="11">
        <f>'[1]01.23'!B30</f>
        <v>343772.07999999996</v>
      </c>
      <c r="C28" s="11">
        <f>'[1]02.23'!B30</f>
        <v>361832.45</v>
      </c>
      <c r="D28" s="11">
        <f>'[1]03.23'!B30</f>
        <v>351553.35000000003</v>
      </c>
      <c r="E28" s="11">
        <f>'[1]04.23'!B30</f>
        <v>359147.1</v>
      </c>
      <c r="F28" s="11">
        <f>'[1]05.23'!B30</f>
        <v>359508.02</v>
      </c>
      <c r="G28" s="11">
        <f>'[1]06.23'!B30</f>
        <v>367051.32</v>
      </c>
      <c r="H28" s="11">
        <f>'[1]07.23'!B30</f>
        <v>383662.51</v>
      </c>
      <c r="I28" s="11">
        <f>'[1]08.23'!B30</f>
        <v>389705.58</v>
      </c>
      <c r="J28" s="11">
        <f>'[1]09.23'!B30</f>
        <v>394326.85</v>
      </c>
      <c r="K28" s="11">
        <f>'[1]10.23'!B30</f>
        <v>389234</v>
      </c>
      <c r="L28" s="11">
        <f>'[1]11.23'!B30</f>
        <v>389252.06</v>
      </c>
      <c r="M28" s="11">
        <f>'[1]12.23'!B30</f>
        <v>408281.11000000004</v>
      </c>
      <c r="N28" s="12">
        <f t="shared" ref="N28:N33" si="7">SUM(B28:M28)</f>
        <v>4497326.4300000006</v>
      </c>
    </row>
    <row r="29" spans="1:14" ht="12" customHeight="1" thickBot="1" x14ac:dyDescent="0.25">
      <c r="A29" s="14" t="s">
        <v>38</v>
      </c>
      <c r="B29" s="11">
        <f>'[1]01.23'!B31</f>
        <v>92116.06</v>
      </c>
      <c r="C29" s="11">
        <f>'[1]02.23'!B31</f>
        <v>88317.950000000012</v>
      </c>
      <c r="D29" s="11">
        <f>'[1]03.23'!B31</f>
        <v>87926.540000000008</v>
      </c>
      <c r="E29" s="11">
        <f>'[1]04.23'!B31</f>
        <v>100061.26000000001</v>
      </c>
      <c r="F29" s="11">
        <f>'[1]05.23'!B31</f>
        <v>94832.16</v>
      </c>
      <c r="G29" s="11">
        <f>'[1]06.23'!B31</f>
        <v>99531.73000000001</v>
      </c>
      <c r="H29" s="11">
        <f>'[1]07.23'!B31</f>
        <v>106888.75</v>
      </c>
      <c r="I29" s="11">
        <f>'[1]08.23'!B31</f>
        <v>104132.73999999999</v>
      </c>
      <c r="J29" s="11">
        <f>'[1]09.23'!B31</f>
        <v>125315.64000000001</v>
      </c>
      <c r="K29" s="11">
        <f>'[1]10.23'!B31</f>
        <v>123845.01000000001</v>
      </c>
      <c r="L29" s="11">
        <f>'[1]11.23'!B31</f>
        <v>126704.32000000001</v>
      </c>
      <c r="M29" s="11">
        <f>'[1]12.23'!B31</f>
        <v>124388.98999999999</v>
      </c>
      <c r="N29" s="12">
        <f t="shared" si="7"/>
        <v>1274061.1500000001</v>
      </c>
    </row>
    <row r="30" spans="1:14" ht="12" customHeight="1" thickBot="1" x14ac:dyDescent="0.25">
      <c r="A30" s="14" t="s">
        <v>39</v>
      </c>
      <c r="B30" s="11">
        <f>'[1]01.23'!B32</f>
        <v>32007.52</v>
      </c>
      <c r="C30" s="11">
        <f>'[1]02.23'!B32</f>
        <v>24718.510000000002</v>
      </c>
      <c r="D30" s="11">
        <f>'[1]03.23'!B32</f>
        <v>8381.7900000000009</v>
      </c>
      <c r="E30" s="11">
        <f>'[1]04.23'!B32</f>
        <v>0</v>
      </c>
      <c r="F30" s="11">
        <f>'[1]05.23'!B32</f>
        <v>37779.53</v>
      </c>
      <c r="G30" s="11">
        <f>'[1]06.23'!B32</f>
        <v>19795.07</v>
      </c>
      <c r="H30" s="11">
        <f>'[1]07.23'!B32</f>
        <v>13210.229999999998</v>
      </c>
      <c r="I30" s="11">
        <f>'[1]08.23'!B32</f>
        <v>18076.86</v>
      </c>
      <c r="J30" s="11">
        <f>'[1]09.23'!B32</f>
        <v>11203.279999999999</v>
      </c>
      <c r="K30" s="11">
        <f>'[1]10.23'!B32</f>
        <v>25313.71</v>
      </c>
      <c r="L30" s="11">
        <f>'[1]11.23'!B32</f>
        <v>39176.360000000008</v>
      </c>
      <c r="M30" s="11">
        <f>'[1]12.23'!B32</f>
        <v>43532.909999999996</v>
      </c>
      <c r="N30" s="12">
        <f t="shared" si="7"/>
        <v>273195.77</v>
      </c>
    </row>
    <row r="31" spans="1:14" ht="12" customHeight="1" thickBot="1" x14ac:dyDescent="0.25">
      <c r="A31" s="14" t="s">
        <v>40</v>
      </c>
      <c r="B31" s="11">
        <f>'[1]01.23'!B33</f>
        <v>42967.29</v>
      </c>
      <c r="C31" s="11">
        <f>'[1]02.23'!B33</f>
        <v>39444.879999999997</v>
      </c>
      <c r="D31" s="11">
        <f>'[1]03.23'!B33</f>
        <v>146679.45000000001</v>
      </c>
      <c r="E31" s="11">
        <f>'[1]04.23'!B33</f>
        <v>39323.129999999997</v>
      </c>
      <c r="F31" s="11">
        <f>'[1]05.23'!B33</f>
        <v>44418.33</v>
      </c>
      <c r="G31" s="11">
        <f>'[1]06.23'!B33</f>
        <v>40793.61</v>
      </c>
      <c r="H31" s="11">
        <f>'[1]07.23'!B33</f>
        <v>69796</v>
      </c>
      <c r="I31" s="11">
        <f>'[1]08.23'!B33</f>
        <v>42601.13</v>
      </c>
      <c r="J31" s="11">
        <f>'[1]09.23'!B33</f>
        <v>40869.49</v>
      </c>
      <c r="K31" s="11">
        <f>'[1]10.23'!B33</f>
        <v>42862.39</v>
      </c>
      <c r="L31" s="11">
        <f>'[1]11.23'!B33</f>
        <v>34745.46</v>
      </c>
      <c r="M31" s="11">
        <f>'[1]12.23'!B33</f>
        <v>46684.51</v>
      </c>
      <c r="N31" s="12">
        <f t="shared" si="7"/>
        <v>631185.66999999993</v>
      </c>
    </row>
    <row r="32" spans="1:14" ht="12" customHeight="1" thickBot="1" x14ac:dyDescent="0.25">
      <c r="A32" s="14" t="s">
        <v>41</v>
      </c>
      <c r="B32" s="11">
        <f>'[1]01.23'!B34</f>
        <v>0</v>
      </c>
      <c r="C32" s="11"/>
      <c r="D32" s="11">
        <f>'[1]03.23'!B34</f>
        <v>57576.49</v>
      </c>
      <c r="E32" s="11">
        <f>'[1]04.23'!B34</f>
        <v>158.57</v>
      </c>
      <c r="F32" s="11">
        <f>'[1]05.23'!B34</f>
        <v>0</v>
      </c>
      <c r="G32" s="11">
        <f>'[1]06.23'!B34</f>
        <v>0</v>
      </c>
      <c r="H32" s="11">
        <f>'[1]07.23'!B34</f>
        <v>6732.19</v>
      </c>
      <c r="I32" s="11">
        <f>'[1]08.23'!B34</f>
        <v>0</v>
      </c>
      <c r="J32" s="11"/>
      <c r="K32" s="11"/>
      <c r="L32" s="11"/>
      <c r="M32" s="11"/>
      <c r="N32" s="12">
        <f t="shared" si="7"/>
        <v>64467.25</v>
      </c>
    </row>
    <row r="33" spans="1:14" ht="12" hidden="1" customHeight="1" thickBot="1" x14ac:dyDescent="0.25">
      <c r="A33" s="14" t="s">
        <v>42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7"/>
        <v>0</v>
      </c>
    </row>
    <row r="34" spans="1:14" ht="12" customHeight="1" thickBot="1" x14ac:dyDescent="0.25">
      <c r="A34" s="13" t="s">
        <v>43</v>
      </c>
      <c r="B34" s="12">
        <f t="shared" ref="B34:M34" si="8">SUM(B35:B36)</f>
        <v>107743.1</v>
      </c>
      <c r="C34" s="12">
        <f t="shared" si="8"/>
        <v>88380.93</v>
      </c>
      <c r="D34" s="12">
        <f t="shared" si="8"/>
        <v>145476.41</v>
      </c>
      <c r="E34" s="12">
        <f t="shared" si="8"/>
        <v>94804.82</v>
      </c>
      <c r="F34" s="12">
        <f t="shared" si="8"/>
        <v>123138.4</v>
      </c>
      <c r="G34" s="12">
        <f t="shared" si="8"/>
        <v>95220.160000000003</v>
      </c>
      <c r="H34" s="12">
        <f t="shared" si="8"/>
        <v>127643.55</v>
      </c>
      <c r="I34" s="12">
        <f t="shared" si="8"/>
        <v>105523.93000000001</v>
      </c>
      <c r="J34" s="12">
        <f t="shared" si="8"/>
        <v>97616.01999999999</v>
      </c>
      <c r="K34" s="12">
        <f t="shared" si="8"/>
        <v>100526.1</v>
      </c>
      <c r="L34" s="12">
        <f t="shared" si="8"/>
        <v>94830.75</v>
      </c>
      <c r="M34" s="12">
        <f t="shared" si="8"/>
        <v>187451.22999999998</v>
      </c>
      <c r="N34" s="12">
        <f>SUM(N35:N36)</f>
        <v>1368355.4</v>
      </c>
    </row>
    <row r="35" spans="1:14" s="15" customFormat="1" ht="12" customHeight="1" thickBot="1" x14ac:dyDescent="0.25">
      <c r="A35" s="14" t="s">
        <v>44</v>
      </c>
      <c r="B35" s="14">
        <f>'[1]01.23'!B37</f>
        <v>37788.33</v>
      </c>
      <c r="C35" s="11">
        <f>'[1]02.23'!B37</f>
        <v>33637.26</v>
      </c>
      <c r="D35" s="11">
        <f>'[1]03.23'!B37</f>
        <v>38656.839999999997</v>
      </c>
      <c r="E35" s="11">
        <f>'[1]04.23'!B37</f>
        <v>34008.33</v>
      </c>
      <c r="F35" s="11">
        <f>'[1]05.23'!B37</f>
        <v>41476.959999999999</v>
      </c>
      <c r="G35" s="11">
        <f>'[1]06.23'!B37</f>
        <v>35859.67</v>
      </c>
      <c r="H35" s="11">
        <f>'[1]07.23'!B37</f>
        <v>41450.03</v>
      </c>
      <c r="I35" s="11">
        <f>'[1]08.23'!B37</f>
        <v>39174.36</v>
      </c>
      <c r="J35" s="11">
        <f>'[1]09.23'!B37</f>
        <v>37829.06</v>
      </c>
      <c r="K35" s="11">
        <f>'[1]10.23'!B37</f>
        <v>38461.07</v>
      </c>
      <c r="L35" s="11">
        <f>'[1]11.23'!B37</f>
        <v>40866.800000000003</v>
      </c>
      <c r="M35" s="11">
        <f>'[1]12.23'!B37</f>
        <v>120863.94</v>
      </c>
      <c r="N35" s="12">
        <f t="shared" ref="N35:N41" si="9">SUM(B35:M35)</f>
        <v>540072.65</v>
      </c>
    </row>
    <row r="36" spans="1:14" s="15" customFormat="1" ht="12" customHeight="1" thickBot="1" x14ac:dyDescent="0.25">
      <c r="A36" s="14" t="s">
        <v>45</v>
      </c>
      <c r="B36" s="14">
        <f>'[1]01.23'!B38</f>
        <v>69954.77</v>
      </c>
      <c r="C36" s="11">
        <f>'[1]02.23'!B38</f>
        <v>54743.67</v>
      </c>
      <c r="D36" s="11">
        <f>'[1]03.23'!B38</f>
        <v>106819.57</v>
      </c>
      <c r="E36" s="11">
        <f>'[1]04.23'!B38</f>
        <v>60796.49</v>
      </c>
      <c r="F36" s="11">
        <f>'[1]05.23'!B38</f>
        <v>81661.440000000002</v>
      </c>
      <c r="G36" s="11">
        <f>'[1]06.23'!B38</f>
        <v>59360.49</v>
      </c>
      <c r="H36" s="11">
        <f>'[1]07.23'!B38</f>
        <v>86193.52</v>
      </c>
      <c r="I36" s="11">
        <f>'[1]08.23'!B38</f>
        <v>66349.570000000007</v>
      </c>
      <c r="J36" s="11">
        <f>'[1]09.23'!B38</f>
        <v>59786.96</v>
      </c>
      <c r="K36" s="11">
        <f>'[1]10.23'!B38</f>
        <v>62065.03</v>
      </c>
      <c r="L36" s="11">
        <f>'[1]11.23'!B38</f>
        <v>53963.95</v>
      </c>
      <c r="M36" s="11">
        <f>'[1]12.23'!B38</f>
        <v>66587.289999999994</v>
      </c>
      <c r="N36" s="12">
        <f t="shared" si="9"/>
        <v>828282.75</v>
      </c>
    </row>
    <row r="37" spans="1:14" ht="12" customHeight="1" thickBot="1" x14ac:dyDescent="0.25">
      <c r="A37" s="13" t="s">
        <v>46</v>
      </c>
      <c r="B37" s="12">
        <f t="shared" ref="B37:M37" si="10">B38+B41</f>
        <v>227629.33999999997</v>
      </c>
      <c r="C37" s="12">
        <f t="shared" si="10"/>
        <v>211891.06999999998</v>
      </c>
      <c r="D37" s="12">
        <f t="shared" si="10"/>
        <v>214534.37999999995</v>
      </c>
      <c r="E37" s="12">
        <f t="shared" si="10"/>
        <v>213539.20000000001</v>
      </c>
      <c r="F37" s="12">
        <f t="shared" si="10"/>
        <v>214519.62999999992</v>
      </c>
      <c r="G37" s="12">
        <f t="shared" si="10"/>
        <v>210103.08999999997</v>
      </c>
      <c r="H37" s="12">
        <f t="shared" si="10"/>
        <v>224130.36999999994</v>
      </c>
      <c r="I37" s="12">
        <f t="shared" si="10"/>
        <v>253461.19999999995</v>
      </c>
      <c r="J37" s="12">
        <f t="shared" si="10"/>
        <v>200887.78999999992</v>
      </c>
      <c r="K37" s="12">
        <f t="shared" si="10"/>
        <v>241702.87</v>
      </c>
      <c r="L37" s="12">
        <f t="shared" si="10"/>
        <v>225916.52</v>
      </c>
      <c r="M37" s="12">
        <f t="shared" si="10"/>
        <v>207957.19999999998</v>
      </c>
      <c r="N37" s="12">
        <f t="shared" si="9"/>
        <v>2646272.6599999997</v>
      </c>
    </row>
    <row r="38" spans="1:14" ht="12" customHeight="1" thickBot="1" x14ac:dyDescent="0.25">
      <c r="A38" s="13" t="s">
        <v>47</v>
      </c>
      <c r="B38" s="12">
        <f t="shared" ref="B38:M38" si="11">B39+B40</f>
        <v>34928.870000000003</v>
      </c>
      <c r="C38" s="12">
        <f t="shared" si="11"/>
        <v>21108.870000000003</v>
      </c>
      <c r="D38" s="12">
        <f t="shared" si="11"/>
        <v>22125.38</v>
      </c>
      <c r="E38" s="12">
        <f t="shared" si="11"/>
        <v>21931.22</v>
      </c>
      <c r="F38" s="12">
        <f t="shared" si="11"/>
        <v>24093.15</v>
      </c>
      <c r="G38" s="12">
        <f t="shared" si="11"/>
        <v>21931.22</v>
      </c>
      <c r="H38" s="12">
        <f t="shared" si="11"/>
        <v>21937.15</v>
      </c>
      <c r="I38" s="12">
        <f t="shared" si="11"/>
        <v>64105.47</v>
      </c>
      <c r="J38" s="12">
        <f t="shared" si="11"/>
        <v>22143.11</v>
      </c>
      <c r="K38" s="12">
        <f t="shared" si="11"/>
        <v>64143.11</v>
      </c>
      <c r="L38" s="12">
        <f t="shared" si="11"/>
        <v>42019.950000000004</v>
      </c>
      <c r="M38" s="12">
        <f t="shared" si="11"/>
        <v>27021.609999999997</v>
      </c>
      <c r="N38" s="12">
        <f t="shared" si="9"/>
        <v>387489.11</v>
      </c>
    </row>
    <row r="39" spans="1:14" ht="12" customHeight="1" thickBot="1" x14ac:dyDescent="0.25">
      <c r="A39" s="14" t="s">
        <v>48</v>
      </c>
      <c r="B39" s="11">
        <f>'[1]01.23'!B41</f>
        <v>34928.870000000003</v>
      </c>
      <c r="C39" s="11">
        <f>'[1]02.23'!B41</f>
        <v>21108.870000000003</v>
      </c>
      <c r="D39" s="11">
        <f>'[1]03.23'!B41</f>
        <v>22125.38</v>
      </c>
      <c r="E39" s="11">
        <f>'[1]04.23'!B41</f>
        <v>21931.22</v>
      </c>
      <c r="F39" s="11">
        <f>'[1]05.23'!B41</f>
        <v>24093.15</v>
      </c>
      <c r="G39" s="11">
        <f>'[1]06.23'!B41</f>
        <v>21931.22</v>
      </c>
      <c r="H39" s="11">
        <f>'[1]07.23'!B41</f>
        <v>21937.15</v>
      </c>
      <c r="I39" s="11">
        <f>'[1]08.23'!B41</f>
        <v>64105.47</v>
      </c>
      <c r="J39" s="11">
        <f>'[1]09.23'!B41</f>
        <v>22143.11</v>
      </c>
      <c r="K39" s="11">
        <f>'[1]10.23'!B41</f>
        <v>64143.11</v>
      </c>
      <c r="L39" s="11">
        <f>'[1]11.23'!B41</f>
        <v>42019.950000000004</v>
      </c>
      <c r="M39" s="11">
        <f>'[1]12.23'!B41</f>
        <v>27021.609999999997</v>
      </c>
      <c r="N39" s="12">
        <f t="shared" si="9"/>
        <v>387489.11</v>
      </c>
    </row>
    <row r="40" spans="1:14" ht="12" hidden="1" customHeight="1" thickBot="1" x14ac:dyDescent="0.25">
      <c r="A40" s="14" t="s">
        <v>49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>
        <f t="shared" si="9"/>
        <v>0</v>
      </c>
    </row>
    <row r="41" spans="1:14" ht="12" customHeight="1" thickBot="1" x14ac:dyDescent="0.25">
      <c r="A41" s="10" t="s">
        <v>50</v>
      </c>
      <c r="B41" s="11">
        <f>'[1]01.23'!B43</f>
        <v>192700.46999999997</v>
      </c>
      <c r="C41" s="11">
        <f>'[1]02.23'!B43</f>
        <v>190782.19999999998</v>
      </c>
      <c r="D41" s="11">
        <f>'[1]03.23'!B43</f>
        <v>192408.99999999994</v>
      </c>
      <c r="E41" s="11">
        <f>'[1]04.23'!B43</f>
        <v>191607.98</v>
      </c>
      <c r="F41" s="11">
        <f>'[1]05.23'!B43</f>
        <v>190426.47999999992</v>
      </c>
      <c r="G41" s="11">
        <f>'[1]06.23'!B43</f>
        <v>188171.86999999997</v>
      </c>
      <c r="H41" s="11">
        <f>'[1]07.23'!B43</f>
        <v>202193.21999999994</v>
      </c>
      <c r="I41" s="11">
        <f>'[1]08.23'!B43</f>
        <v>189355.72999999995</v>
      </c>
      <c r="J41" s="11">
        <f>'[1]09.23'!B43</f>
        <v>178744.67999999993</v>
      </c>
      <c r="K41" s="11">
        <f>'[1]10.23'!B43</f>
        <v>177559.75999999998</v>
      </c>
      <c r="L41" s="11">
        <f>'[1]11.23'!B43</f>
        <v>183896.56999999998</v>
      </c>
      <c r="M41" s="11">
        <f>'[1]12.23'!B43</f>
        <v>180935.59</v>
      </c>
      <c r="N41" s="12">
        <f t="shared" si="9"/>
        <v>2258783.5499999998</v>
      </c>
    </row>
    <row r="42" spans="1:14" ht="12" customHeight="1" thickBot="1" x14ac:dyDescent="0.25">
      <c r="A42" s="13" t="s">
        <v>51</v>
      </c>
      <c r="B42" s="12">
        <f t="shared" ref="B42:M42" si="12">SUM(B43:B45)</f>
        <v>395127.24999999994</v>
      </c>
      <c r="C42" s="12">
        <f t="shared" si="12"/>
        <v>481983.29000000004</v>
      </c>
      <c r="D42" s="12">
        <f t="shared" si="12"/>
        <v>499735.73999999993</v>
      </c>
      <c r="E42" s="12">
        <f t="shared" si="12"/>
        <v>498747.31000000006</v>
      </c>
      <c r="F42" s="12">
        <f t="shared" si="12"/>
        <v>540550.62</v>
      </c>
      <c r="G42" s="12">
        <f t="shared" si="12"/>
        <v>486034.85000000003</v>
      </c>
      <c r="H42" s="12">
        <f t="shared" si="12"/>
        <v>463874.49</v>
      </c>
      <c r="I42" s="12">
        <f t="shared" si="12"/>
        <v>489203.42</v>
      </c>
      <c r="J42" s="12">
        <f t="shared" si="12"/>
        <v>440865.0199999999</v>
      </c>
      <c r="K42" s="12">
        <f t="shared" si="12"/>
        <v>472993.69999999995</v>
      </c>
      <c r="L42" s="12">
        <f t="shared" si="12"/>
        <v>479072.41</v>
      </c>
      <c r="M42" s="12">
        <f t="shared" si="12"/>
        <v>417356.84000000008</v>
      </c>
      <c r="N42" s="12">
        <f>SUM(N43:N45)</f>
        <v>5665544.9400000004</v>
      </c>
    </row>
    <row r="43" spans="1:14" ht="12" customHeight="1" thickBot="1" x14ac:dyDescent="0.25">
      <c r="A43" s="14" t="s">
        <v>52</v>
      </c>
      <c r="B43" s="11">
        <f>'[1]01.23'!B45</f>
        <v>374812.17999999993</v>
      </c>
      <c r="C43" s="11">
        <f>'[1]02.23'!B45</f>
        <v>466683.33</v>
      </c>
      <c r="D43" s="11">
        <f>'[1]03.23'!B45</f>
        <v>468134.29999999993</v>
      </c>
      <c r="E43" s="11">
        <f>'[1]04.23'!B45</f>
        <v>479352.96000000008</v>
      </c>
      <c r="F43" s="11">
        <f>'[1]05.23'!B45</f>
        <v>507828.85</v>
      </c>
      <c r="G43" s="11">
        <f>'[1]06.23'!B45</f>
        <v>437599.15</v>
      </c>
      <c r="H43" s="11">
        <f>'[1]07.23'!B45</f>
        <v>435781.62</v>
      </c>
      <c r="I43" s="11">
        <f>'[1]08.23'!B45</f>
        <v>457796.75</v>
      </c>
      <c r="J43" s="11">
        <f>'[1]09.23'!B45</f>
        <v>414499.85999999993</v>
      </c>
      <c r="K43" s="11">
        <f>'[1]10.23'!B45</f>
        <v>429770.85</v>
      </c>
      <c r="L43" s="11">
        <f>'[1]11.23'!B45</f>
        <v>463937.42</v>
      </c>
      <c r="M43" s="11">
        <f>'[1]12.23'!B45</f>
        <v>398288.44000000006</v>
      </c>
      <c r="N43" s="12">
        <f>SUM(B43:M43)</f>
        <v>5334485.71</v>
      </c>
    </row>
    <row r="44" spans="1:14" ht="12" hidden="1" customHeight="1" thickBot="1" x14ac:dyDescent="0.25">
      <c r="A44" s="14" t="s">
        <v>53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spans="1:14" ht="12" customHeight="1" thickBot="1" x14ac:dyDescent="0.25">
      <c r="A45" s="14" t="s">
        <v>54</v>
      </c>
      <c r="B45" s="11">
        <f>'[1]01.23'!B47</f>
        <v>20315.070000000003</v>
      </c>
      <c r="C45" s="11">
        <f>'[1]02.23'!B47</f>
        <v>15299.960000000001</v>
      </c>
      <c r="D45" s="11">
        <f>'[1]03.23'!B47</f>
        <v>31601.439999999999</v>
      </c>
      <c r="E45" s="11">
        <f>'[1]04.23'!B47</f>
        <v>19394.350000000002</v>
      </c>
      <c r="F45" s="11">
        <f>'[1]05.23'!B47</f>
        <v>32721.769999999997</v>
      </c>
      <c r="G45" s="11">
        <f>'[1]06.23'!B47</f>
        <v>48435.700000000004</v>
      </c>
      <c r="H45" s="11">
        <f>'[1]07.23'!B47</f>
        <v>28092.869999999995</v>
      </c>
      <c r="I45" s="11">
        <f>'[1]08.23'!B47</f>
        <v>31406.670000000002</v>
      </c>
      <c r="J45" s="11">
        <f>'[1]09.23'!B47</f>
        <v>26365.16</v>
      </c>
      <c r="K45" s="11">
        <f>'[1]10.23'!B47</f>
        <v>43222.849999999991</v>
      </c>
      <c r="L45" s="11">
        <f>'[1]11.23'!B47</f>
        <v>15134.99</v>
      </c>
      <c r="M45" s="11">
        <f>'[1]12.23'!B47</f>
        <v>19068.400000000001</v>
      </c>
      <c r="N45" s="12">
        <f t="shared" ref="N45:N55" si="13">SUM(B45:M45)</f>
        <v>331059.23000000004</v>
      </c>
    </row>
    <row r="46" spans="1:14" ht="12" customHeight="1" thickBot="1" x14ac:dyDescent="0.25">
      <c r="A46" s="13" t="s">
        <v>55</v>
      </c>
      <c r="B46" s="12">
        <f>SUM(B47:B49)</f>
        <v>0</v>
      </c>
      <c r="C46" s="12">
        <f>SUM(C47:C49)</f>
        <v>0</v>
      </c>
      <c r="D46" s="12">
        <f>SUM(D47:D49)</f>
        <v>0</v>
      </c>
      <c r="E46" s="12">
        <f>SUM(E47:E49)</f>
        <v>0</v>
      </c>
      <c r="F46" s="12">
        <f>SUM(F47:F49)</f>
        <v>0</v>
      </c>
      <c r="G46" s="12">
        <f t="shared" ref="G46:M46" si="14">SUM(G47:G49)</f>
        <v>1537.88</v>
      </c>
      <c r="H46" s="12">
        <f t="shared" si="14"/>
        <v>0</v>
      </c>
      <c r="I46" s="12">
        <f t="shared" si="14"/>
        <v>0</v>
      </c>
      <c r="J46" s="12">
        <f t="shared" si="14"/>
        <v>0</v>
      </c>
      <c r="K46" s="12">
        <f t="shared" si="14"/>
        <v>0</v>
      </c>
      <c r="L46" s="12">
        <f t="shared" si="14"/>
        <v>0</v>
      </c>
      <c r="M46" s="12">
        <f t="shared" si="14"/>
        <v>0</v>
      </c>
      <c r="N46" s="12">
        <f t="shared" si="13"/>
        <v>1537.88</v>
      </c>
    </row>
    <row r="47" spans="1:14" ht="12" customHeight="1" thickBot="1" x14ac:dyDescent="0.25">
      <c r="A47" s="14" t="s">
        <v>56</v>
      </c>
      <c r="B47" s="11"/>
      <c r="C47" s="11"/>
      <c r="D47" s="11"/>
      <c r="E47" s="11"/>
      <c r="F47" s="11"/>
      <c r="G47" s="11">
        <f>'[1]06.23'!B49</f>
        <v>1537.88</v>
      </c>
      <c r="H47" s="11"/>
      <c r="I47" s="11"/>
      <c r="J47" s="11"/>
      <c r="K47" s="11"/>
      <c r="L47" s="11"/>
      <c r="M47" s="11"/>
      <c r="N47" s="12">
        <f t="shared" si="13"/>
        <v>1537.88</v>
      </c>
    </row>
    <row r="48" spans="1:14" ht="12" hidden="1" customHeight="1" thickBot="1" x14ac:dyDescent="0.25">
      <c r="A48" s="14" t="s">
        <v>57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>
        <f t="shared" si="13"/>
        <v>0</v>
      </c>
    </row>
    <row r="49" spans="1:14" ht="12" hidden="1" customHeight="1" thickBot="1" x14ac:dyDescent="0.25">
      <c r="A49" s="14" t="s">
        <v>58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>
        <f t="shared" si="13"/>
        <v>0</v>
      </c>
    </row>
    <row r="50" spans="1:14" ht="12" customHeight="1" thickBot="1" x14ac:dyDescent="0.25">
      <c r="A50" s="10" t="s">
        <v>59</v>
      </c>
      <c r="B50" s="11">
        <f>'[1]01.23'!B52</f>
        <v>12105.619999999999</v>
      </c>
      <c r="C50" s="11">
        <f>'[1]02.23'!B52</f>
        <v>12865.349999999999</v>
      </c>
      <c r="D50" s="11">
        <f>'[1]03.23'!B52</f>
        <v>7752.24</v>
      </c>
      <c r="E50" s="11">
        <f>'[1]04.23'!B52</f>
        <v>7390.5499999999993</v>
      </c>
      <c r="F50" s="11">
        <f>'[1]05.23'!B52</f>
        <v>8616.9399999999987</v>
      </c>
      <c r="G50" s="11">
        <f>'[1]06.23'!B52</f>
        <v>9517.369999999999</v>
      </c>
      <c r="H50" s="11">
        <f>'[1]07.23'!B52</f>
        <v>8845.84</v>
      </c>
      <c r="I50" s="11">
        <f>'[1]08.23'!B52</f>
        <v>12265.24</v>
      </c>
      <c r="J50" s="11">
        <f>'[1]09.23'!B52</f>
        <v>7391.4099999999989</v>
      </c>
      <c r="K50" s="11">
        <f>'[1]10.23'!B52</f>
        <v>7975.12</v>
      </c>
      <c r="L50" s="11">
        <f>'[1]11.23'!B52</f>
        <v>7975.09</v>
      </c>
      <c r="M50" s="11">
        <f>'[1]12.23'!B52</f>
        <v>7077.9800000000005</v>
      </c>
      <c r="N50" s="12">
        <f t="shared" si="13"/>
        <v>109778.74999999999</v>
      </c>
    </row>
    <row r="51" spans="1:14" ht="12" customHeight="1" thickBot="1" x14ac:dyDescent="0.25">
      <c r="A51" s="10" t="s">
        <v>60</v>
      </c>
      <c r="B51" s="11">
        <f>'[1]01.23'!B53</f>
        <v>788.72</v>
      </c>
      <c r="C51" s="11">
        <f>'[1]02.23'!B53</f>
        <v>788.72</v>
      </c>
      <c r="D51" s="11">
        <f>'[1]03.23'!B53</f>
        <v>5688.2800000000007</v>
      </c>
      <c r="E51" s="11">
        <f>'[1]04.23'!B53</f>
        <v>788.72</v>
      </c>
      <c r="F51" s="11">
        <f>'[1]05.23'!B53</f>
        <v>788.72</v>
      </c>
      <c r="G51" s="11">
        <f>'[1]06.23'!B53</f>
        <v>788.72</v>
      </c>
      <c r="H51" s="11">
        <f>'[1]07.23'!B53</f>
        <v>788.72</v>
      </c>
      <c r="I51" s="11">
        <f>'[1]08.23'!B53</f>
        <v>788.72</v>
      </c>
      <c r="J51" s="11">
        <f>'[1]09.23'!B53</f>
        <v>788.72</v>
      </c>
      <c r="K51" s="11">
        <f>'[1]10.23'!B53</f>
        <v>788.72</v>
      </c>
      <c r="L51" s="11">
        <f>'[1]11.23'!B53</f>
        <v>788.72</v>
      </c>
      <c r="M51" s="11">
        <f>'[1]12.23'!B53</f>
        <v>788.69</v>
      </c>
      <c r="N51" s="12">
        <f t="shared" si="13"/>
        <v>14364.169999999998</v>
      </c>
    </row>
    <row r="52" spans="1:14" ht="12" customHeight="1" thickBot="1" x14ac:dyDescent="0.25">
      <c r="A52" s="10" t="s">
        <v>61</v>
      </c>
      <c r="B52" s="11">
        <f>'[1]01.23'!B54</f>
        <v>803.65</v>
      </c>
      <c r="C52" s="11">
        <f>'[1]02.23'!B54</f>
        <v>903.2</v>
      </c>
      <c r="D52" s="11">
        <f>'[1]03.23'!B54</f>
        <v>1032.96</v>
      </c>
      <c r="E52" s="11">
        <f>'[1]04.23'!B54</f>
        <v>768.15</v>
      </c>
      <c r="F52" s="11">
        <f>'[1]05.23'!B54</f>
        <v>782.4</v>
      </c>
      <c r="G52" s="11">
        <f>'[1]06.23'!B54</f>
        <v>812.3</v>
      </c>
      <c r="H52" s="11">
        <f>'[1]07.23'!B54</f>
        <v>823.4</v>
      </c>
      <c r="I52" s="11">
        <f>'[1]08.23'!B54</f>
        <v>759</v>
      </c>
      <c r="J52" s="11">
        <f>'[1]09.23'!B54</f>
        <v>820.4</v>
      </c>
      <c r="K52" s="11">
        <f>'[1]10.23'!B54</f>
        <v>788</v>
      </c>
      <c r="L52" s="11">
        <f>'[1]11.23'!B54</f>
        <v>1081.5</v>
      </c>
      <c r="M52" s="11">
        <f>'[1]12.23'!B54</f>
        <v>1321.4</v>
      </c>
      <c r="N52" s="12">
        <f t="shared" si="13"/>
        <v>10696.359999999999</v>
      </c>
    </row>
    <row r="53" spans="1:14" ht="12" hidden="1" customHeight="1" thickBot="1" x14ac:dyDescent="0.25">
      <c r="A53" s="10" t="s">
        <v>62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>
        <f t="shared" si="13"/>
        <v>0</v>
      </c>
    </row>
    <row r="54" spans="1:14" ht="12" hidden="1" customHeight="1" thickBot="1" x14ac:dyDescent="0.25">
      <c r="A54" s="10" t="s">
        <v>63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>
        <f t="shared" si="13"/>
        <v>0</v>
      </c>
    </row>
    <row r="55" spans="1:14" ht="12" customHeight="1" thickBot="1" x14ac:dyDescent="0.25">
      <c r="A55" s="10" t="s">
        <v>64</v>
      </c>
      <c r="B55" s="11">
        <f>'[1]01.23'!B57</f>
        <v>911062.92</v>
      </c>
      <c r="C55" s="11">
        <f>'[1]02.23'!B57</f>
        <v>974148.54</v>
      </c>
      <c r="D55" s="11">
        <f>'[1]03.23'!B57</f>
        <v>1046796.68</v>
      </c>
      <c r="E55" s="11">
        <f>'[1]04.23'!B57</f>
        <v>881893.91</v>
      </c>
      <c r="F55" s="11">
        <f>'[1]05.23'!B57</f>
        <v>983350.85</v>
      </c>
      <c r="G55" s="11">
        <f>'[1]06.23'!B57</f>
        <v>926191.09</v>
      </c>
      <c r="H55" s="11">
        <f>'[1]07.23'!B57</f>
        <v>889672.85</v>
      </c>
      <c r="I55" s="11">
        <f>'[1]08.23'!B57</f>
        <v>1022579.74</v>
      </c>
      <c r="J55" s="11">
        <f>'[1]09.23'!B57</f>
        <v>862157.80999999994</v>
      </c>
      <c r="K55" s="11">
        <f>'[1]10.23'!B57</f>
        <v>1006550.4199999999</v>
      </c>
      <c r="L55" s="11">
        <f>'[1]11.23'!B57</f>
        <v>943334.40000000002</v>
      </c>
      <c r="M55" s="11">
        <f>'[1]12.23'!B57</f>
        <v>641318.99</v>
      </c>
      <c r="N55" s="12">
        <f t="shared" si="13"/>
        <v>11089058.200000001</v>
      </c>
    </row>
    <row r="56" spans="1:14" ht="12" customHeight="1" thickBot="1" x14ac:dyDescent="0.25">
      <c r="A56" s="13" t="s">
        <v>65</v>
      </c>
      <c r="B56" s="12">
        <f t="shared" ref="B56:M56" si="15">B27+B37+B42+B46+B50+B51+B52+B55</f>
        <v>2166123.5499999998</v>
      </c>
      <c r="C56" s="12">
        <f t="shared" si="15"/>
        <v>2285274.89</v>
      </c>
      <c r="D56" s="12">
        <f t="shared" si="15"/>
        <v>2573134.31</v>
      </c>
      <c r="E56" s="12">
        <f t="shared" si="15"/>
        <v>2196622.7200000002</v>
      </c>
      <c r="F56" s="12">
        <f t="shared" si="15"/>
        <v>2408285.5999999996</v>
      </c>
      <c r="G56" s="12">
        <f t="shared" si="15"/>
        <v>2257377.19</v>
      </c>
      <c r="H56" s="12">
        <f t="shared" si="15"/>
        <v>2296068.9</v>
      </c>
      <c r="I56" s="12">
        <f t="shared" si="15"/>
        <v>2439097.5599999996</v>
      </c>
      <c r="J56" s="12">
        <f t="shared" si="15"/>
        <v>2182242.4299999997</v>
      </c>
      <c r="K56" s="12">
        <f t="shared" si="15"/>
        <v>2412580.04</v>
      </c>
      <c r="L56" s="12">
        <f t="shared" si="15"/>
        <v>2342877.59</v>
      </c>
      <c r="M56" s="12">
        <f t="shared" si="15"/>
        <v>2086159.8499999999</v>
      </c>
      <c r="N56" s="12">
        <f>N27+N37+N42+N46+N50+N51+N52+N55</f>
        <v>27645844.630000003</v>
      </c>
    </row>
    <row r="57" spans="1:14" ht="12" hidden="1" customHeight="1" thickBot="1" x14ac:dyDescent="0.25">
      <c r="A57" s="8" t="s">
        <v>66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2" hidden="1" customHeight="1" thickBot="1" x14ac:dyDescent="0.25">
      <c r="A58" s="10" t="s">
        <v>67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>SUM(B58:M58)</f>
        <v>0</v>
      </c>
    </row>
    <row r="59" spans="1:14" ht="12" hidden="1" customHeight="1" thickBot="1" x14ac:dyDescent="0.25">
      <c r="A59" s="10" t="s">
        <v>68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>SUM(B59:M59)</f>
        <v>0</v>
      </c>
    </row>
    <row r="60" spans="1:14" ht="12" hidden="1" customHeight="1" thickBot="1" x14ac:dyDescent="0.25">
      <c r="A60" s="10" t="s">
        <v>69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>
        <f>SUM(B60:M60)</f>
        <v>0</v>
      </c>
    </row>
    <row r="61" spans="1:14" ht="12" hidden="1" customHeight="1" thickBot="1" x14ac:dyDescent="0.25">
      <c r="A61" s="10" t="s">
        <v>70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>SUM(B61:M61)</f>
        <v>0</v>
      </c>
    </row>
    <row r="62" spans="1:14" ht="12" hidden="1" customHeight="1" thickBot="1" x14ac:dyDescent="0.25">
      <c r="A62" s="13" t="s">
        <v>71</v>
      </c>
      <c r="B62" s="12">
        <f t="shared" ref="B62:M62" si="16">SUM(B58:B61)</f>
        <v>0</v>
      </c>
      <c r="C62" s="12">
        <f t="shared" si="16"/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  <c r="H62" s="12">
        <f t="shared" si="16"/>
        <v>0</v>
      </c>
      <c r="I62" s="12">
        <f t="shared" si="16"/>
        <v>0</v>
      </c>
      <c r="J62" s="12">
        <f t="shared" si="16"/>
        <v>0</v>
      </c>
      <c r="K62" s="12">
        <f t="shared" si="16"/>
        <v>0</v>
      </c>
      <c r="L62" s="12">
        <f t="shared" si="16"/>
        <v>0</v>
      </c>
      <c r="M62" s="12">
        <f t="shared" si="16"/>
        <v>0</v>
      </c>
      <c r="N62" s="12">
        <f>SUM(B62:M62)</f>
        <v>0</v>
      </c>
    </row>
    <row r="63" spans="1:14" ht="12" customHeight="1" thickBot="1" x14ac:dyDescent="0.25">
      <c r="A63" s="13" t="s">
        <v>72</v>
      </c>
      <c r="B63" s="12">
        <f t="shared" ref="B63:M63" si="17">B56+B62</f>
        <v>2166123.5499999998</v>
      </c>
      <c r="C63" s="12">
        <f t="shared" si="17"/>
        <v>2285274.89</v>
      </c>
      <c r="D63" s="12">
        <f t="shared" si="17"/>
        <v>2573134.31</v>
      </c>
      <c r="E63" s="12">
        <f t="shared" si="17"/>
        <v>2196622.7200000002</v>
      </c>
      <c r="F63" s="12">
        <f t="shared" si="17"/>
        <v>2408285.5999999996</v>
      </c>
      <c r="G63" s="12">
        <f t="shared" si="17"/>
        <v>2257377.19</v>
      </c>
      <c r="H63" s="12">
        <f t="shared" si="17"/>
        <v>2296068.9</v>
      </c>
      <c r="I63" s="12">
        <f t="shared" si="17"/>
        <v>2439097.5599999996</v>
      </c>
      <c r="J63" s="12">
        <f t="shared" si="17"/>
        <v>2182242.4299999997</v>
      </c>
      <c r="K63" s="12">
        <f t="shared" si="17"/>
        <v>2412580.04</v>
      </c>
      <c r="L63" s="12">
        <f t="shared" si="17"/>
        <v>2342877.59</v>
      </c>
      <c r="M63" s="12">
        <f t="shared" si="17"/>
        <v>2086159.8499999999</v>
      </c>
      <c r="N63" s="12">
        <f>N56+N62</f>
        <v>27645844.630000003</v>
      </c>
    </row>
    <row r="64" spans="1:14" ht="12" customHeight="1" thickBot="1" x14ac:dyDescent="0.25">
      <c r="A64" s="13" t="s">
        <v>73</v>
      </c>
      <c r="B64" s="12">
        <f t="shared" ref="B64:M64" si="18">B25-B63</f>
        <v>-55301.729999999981</v>
      </c>
      <c r="C64" s="12">
        <f t="shared" si="18"/>
        <v>-115335.91999999993</v>
      </c>
      <c r="D64" s="12">
        <f t="shared" si="18"/>
        <v>303417.84000000032</v>
      </c>
      <c r="E64" s="12">
        <f t="shared" si="18"/>
        <v>316941.12999999989</v>
      </c>
      <c r="F64" s="12">
        <f t="shared" si="18"/>
        <v>407722.94000000041</v>
      </c>
      <c r="G64" s="12">
        <f t="shared" si="18"/>
        <v>151337.38000000035</v>
      </c>
      <c r="H64" s="12">
        <f t="shared" si="18"/>
        <v>114269.45999999996</v>
      </c>
      <c r="I64" s="12">
        <f t="shared" si="18"/>
        <v>161181.63000000035</v>
      </c>
      <c r="J64" s="12">
        <f t="shared" si="18"/>
        <v>203870.2200000002</v>
      </c>
      <c r="K64" s="12">
        <f t="shared" si="18"/>
        <v>-22751.449999999721</v>
      </c>
      <c r="L64" s="12">
        <f t="shared" si="18"/>
        <v>-70433.459999999963</v>
      </c>
      <c r="M64" s="12">
        <f t="shared" si="18"/>
        <v>383195.17000000016</v>
      </c>
      <c r="N64" s="12">
        <f>N25-N63</f>
        <v>1778113.2100000009</v>
      </c>
    </row>
    <row r="65" spans="1:14" ht="12" customHeight="1" x14ac:dyDescent="0.2">
      <c r="A65" s="16"/>
      <c r="N65" s="21"/>
    </row>
  </sheetData>
  <mergeCells count="4">
    <mergeCell ref="A1:N1"/>
    <mergeCell ref="A2:N2"/>
    <mergeCell ref="A3:N3"/>
    <mergeCell ref="A6:A7"/>
  </mergeCells>
  <pageMargins left="0.511811024" right="0.511811024" top="0.78740157499999996" bottom="0.78740157499999996" header="0.31496062000000002" footer="0.31496062000000002"/>
  <pageSetup paperSize="0" scale="37" orientation="portrait" verticalDpi="0" r:id="rId1"/>
  <ignoredErrors>
    <ignoredError sqref="N34:N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2025-10-13T15:00:41Z</cp:lastPrinted>
  <dcterms:created xsi:type="dcterms:W3CDTF">2025-10-13T12:35:55Z</dcterms:created>
  <dcterms:modified xsi:type="dcterms:W3CDTF">2025-10-13T15:00:48Z</dcterms:modified>
</cp:coreProperties>
</file>