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5\Demostrativo Contábil\"/>
    </mc:Choice>
  </mc:AlternateContent>
  <xr:revisionPtr revIDLastSave="0" documentId="13_ncr:1_{32D5A36E-ED6F-499A-AF6B-40969EDAF776}" xr6:coauthVersionLast="47" xr6:coauthVersionMax="47" xr10:uidLastSave="{00000000-0000-0000-0000-000000000000}"/>
  <bookViews>
    <workbookView xWindow="-120" yWindow="-120" windowWidth="20730" windowHeight="11040" xr2:uid="{3980971F-A019-4E2E-8485-DDE37BF9FC00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1" l="1"/>
  <c r="N62" i="1"/>
  <c r="N61" i="1"/>
  <c r="B60" i="1"/>
  <c r="B64" i="1" s="1"/>
  <c r="N64" i="1" s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N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N50" i="1"/>
  <c r="N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5" i="1"/>
  <c r="M44" i="1" s="1"/>
  <c r="L45" i="1"/>
  <c r="K45" i="1"/>
  <c r="K44" i="1" s="1"/>
  <c r="J45" i="1"/>
  <c r="J44" i="1" s="1"/>
  <c r="I45" i="1"/>
  <c r="I44" i="1" s="1"/>
  <c r="H45" i="1"/>
  <c r="H44" i="1" s="1"/>
  <c r="G45" i="1"/>
  <c r="F45" i="1"/>
  <c r="F44" i="1" s="1"/>
  <c r="E45" i="1"/>
  <c r="E44" i="1" s="1"/>
  <c r="D45" i="1"/>
  <c r="D44" i="1" s="1"/>
  <c r="C45" i="1"/>
  <c r="C44" i="1" s="1"/>
  <c r="B45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1" i="1"/>
  <c r="L41" i="1"/>
  <c r="L40" i="1" s="1"/>
  <c r="K41" i="1"/>
  <c r="K40" i="1" s="1"/>
  <c r="K39" i="1" s="1"/>
  <c r="J41" i="1"/>
  <c r="J40" i="1" s="1"/>
  <c r="I41" i="1"/>
  <c r="I40" i="1" s="1"/>
  <c r="I39" i="1" s="1"/>
  <c r="H41" i="1"/>
  <c r="H40" i="1" s="1"/>
  <c r="G41" i="1"/>
  <c r="G40" i="1" s="1"/>
  <c r="F41" i="1"/>
  <c r="F40" i="1" s="1"/>
  <c r="E41" i="1"/>
  <c r="E40" i="1" s="1"/>
  <c r="E39" i="1" s="1"/>
  <c r="D41" i="1"/>
  <c r="D40" i="1" s="1"/>
  <c r="C41" i="1"/>
  <c r="C40" i="1" s="1"/>
  <c r="B41" i="1"/>
  <c r="M40" i="1"/>
  <c r="M39" i="1" s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M36" i="1" s="1"/>
  <c r="L37" i="1"/>
  <c r="L36" i="1" s="1"/>
  <c r="K37" i="1"/>
  <c r="K36" i="1" s="1"/>
  <c r="J37" i="1"/>
  <c r="J36" i="1" s="1"/>
  <c r="I37" i="1"/>
  <c r="I36" i="1" s="1"/>
  <c r="H37" i="1"/>
  <c r="G37" i="1"/>
  <c r="G36" i="1" s="1"/>
  <c r="F37" i="1"/>
  <c r="F36" i="1" s="1"/>
  <c r="E37" i="1"/>
  <c r="D37" i="1"/>
  <c r="D36" i="1" s="1"/>
  <c r="C37" i="1"/>
  <c r="C36" i="1" s="1"/>
  <c r="B37" i="1"/>
  <c r="B36" i="1" s="1"/>
  <c r="E36" i="1"/>
  <c r="M35" i="1"/>
  <c r="L35" i="1"/>
  <c r="K35" i="1"/>
  <c r="I35" i="1"/>
  <c r="H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K29" i="1" s="1"/>
  <c r="J30" i="1"/>
  <c r="I30" i="1"/>
  <c r="H30" i="1"/>
  <c r="G30" i="1"/>
  <c r="F30" i="1"/>
  <c r="E30" i="1"/>
  <c r="D30" i="1"/>
  <c r="C30" i="1"/>
  <c r="B30" i="1"/>
  <c r="N25" i="1"/>
  <c r="M24" i="1"/>
  <c r="L24" i="1"/>
  <c r="K24" i="1"/>
  <c r="J24" i="1"/>
  <c r="I24" i="1"/>
  <c r="I22" i="1" s="1"/>
  <c r="H24" i="1"/>
  <c r="H22" i="1" s="1"/>
  <c r="G24" i="1"/>
  <c r="G22" i="1" s="1"/>
  <c r="F24" i="1"/>
  <c r="F22" i="1" s="1"/>
  <c r="E24" i="1"/>
  <c r="E22" i="1" s="1"/>
  <c r="D24" i="1"/>
  <c r="D22" i="1" s="1"/>
  <c r="C24" i="1"/>
  <c r="C22" i="1" s="1"/>
  <c r="B24" i="1"/>
  <c r="B22" i="1" s="1"/>
  <c r="M22" i="1"/>
  <c r="L22" i="1"/>
  <c r="K22" i="1"/>
  <c r="J22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J26" i="1" s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M9" i="1"/>
  <c r="M12" i="1" s="1"/>
  <c r="L9" i="1"/>
  <c r="L12" i="1" s="1"/>
  <c r="K9" i="1"/>
  <c r="K12" i="1" s="1"/>
  <c r="J9" i="1"/>
  <c r="J12" i="1" s="1"/>
  <c r="I9" i="1"/>
  <c r="I12" i="1" s="1"/>
  <c r="H9" i="1"/>
  <c r="H12" i="1" s="1"/>
  <c r="G9" i="1"/>
  <c r="G12" i="1" s="1"/>
  <c r="F9" i="1"/>
  <c r="F12" i="1" s="1"/>
  <c r="E9" i="1"/>
  <c r="E12" i="1" s="1"/>
  <c r="D9" i="1"/>
  <c r="D12" i="1" s="1"/>
  <c r="C9" i="1"/>
  <c r="C12" i="1" s="1"/>
  <c r="B9" i="1"/>
  <c r="C26" i="1" l="1"/>
  <c r="K26" i="1"/>
  <c r="D39" i="1"/>
  <c r="H39" i="1"/>
  <c r="I26" i="1"/>
  <c r="I27" i="1" s="1"/>
  <c r="M26" i="1"/>
  <c r="M27" i="1" s="1"/>
  <c r="L29" i="1"/>
  <c r="N57" i="1"/>
  <c r="B44" i="1"/>
  <c r="B29" i="1"/>
  <c r="L26" i="1"/>
  <c r="G29" i="1"/>
  <c r="J29" i="1"/>
  <c r="L39" i="1"/>
  <c r="N52" i="1"/>
  <c r="K27" i="1"/>
  <c r="M29" i="1"/>
  <c r="M58" i="1" s="1"/>
  <c r="M65" i="1" s="1"/>
  <c r="F39" i="1"/>
  <c r="J39" i="1"/>
  <c r="C29" i="1"/>
  <c r="C58" i="1" s="1"/>
  <c r="C65" i="1" s="1"/>
  <c r="H36" i="1"/>
  <c r="G26" i="1"/>
  <c r="G27" i="1" s="1"/>
  <c r="B26" i="1"/>
  <c r="E29" i="1"/>
  <c r="E58" i="1" s="1"/>
  <c r="E65" i="1" s="1"/>
  <c r="N37" i="1"/>
  <c r="N38" i="1"/>
  <c r="C39" i="1"/>
  <c r="N41" i="1"/>
  <c r="G44" i="1"/>
  <c r="N53" i="1"/>
  <c r="L27" i="1"/>
  <c r="H26" i="1"/>
  <c r="H27" i="1" s="1"/>
  <c r="N30" i="1"/>
  <c r="N31" i="1"/>
  <c r="N32" i="1"/>
  <c r="N33" i="1"/>
  <c r="N34" i="1"/>
  <c r="G39" i="1"/>
  <c r="N43" i="1"/>
  <c r="L44" i="1"/>
  <c r="L58" i="1" s="1"/>
  <c r="L65" i="1" s="1"/>
  <c r="N54" i="1"/>
  <c r="E26" i="1"/>
  <c r="E27" i="1" s="1"/>
  <c r="K58" i="1"/>
  <c r="K65" i="1" s="1"/>
  <c r="N9" i="1"/>
  <c r="N12" i="1" s="1"/>
  <c r="B12" i="1"/>
  <c r="N16" i="1"/>
  <c r="D29" i="1"/>
  <c r="D58" i="1" s="1"/>
  <c r="D65" i="1" s="1"/>
  <c r="N35" i="1"/>
  <c r="N45" i="1"/>
  <c r="N47" i="1"/>
  <c r="N48" i="1"/>
  <c r="F29" i="1"/>
  <c r="F58" i="1" s="1"/>
  <c r="F65" i="1" s="1"/>
  <c r="C27" i="1"/>
  <c r="I29" i="1"/>
  <c r="I58" i="1" s="1"/>
  <c r="I65" i="1" s="1"/>
  <c r="H29" i="1"/>
  <c r="D26" i="1"/>
  <c r="D27" i="1" s="1"/>
  <c r="J27" i="1"/>
  <c r="F26" i="1"/>
  <c r="F27" i="1" s="1"/>
  <c r="N60" i="1"/>
  <c r="N24" i="1"/>
  <c r="N22" i="1" s="1"/>
  <c r="N26" i="1" s="1"/>
  <c r="B40" i="1"/>
  <c r="H58" i="1" l="1"/>
  <c r="H65" i="1" s="1"/>
  <c r="M66" i="1"/>
  <c r="N27" i="1"/>
  <c r="K66" i="1"/>
  <c r="F66" i="1"/>
  <c r="E66" i="1"/>
  <c r="B27" i="1"/>
  <c r="G58" i="1"/>
  <c r="G65" i="1" s="1"/>
  <c r="G66" i="1" s="1"/>
  <c r="N36" i="1"/>
  <c r="J58" i="1"/>
  <c r="J65" i="1" s="1"/>
  <c r="J66" i="1" s="1"/>
  <c r="L66" i="1"/>
  <c r="D66" i="1"/>
  <c r="N44" i="1"/>
  <c r="I66" i="1"/>
  <c r="N29" i="1"/>
  <c r="N40" i="1"/>
  <c r="B39" i="1"/>
  <c r="H66" i="1"/>
  <c r="C66" i="1"/>
  <c r="N39" i="1" l="1"/>
  <c r="N58" i="1" s="1"/>
  <c r="N65" i="1" s="1"/>
  <c r="N66" i="1" s="1"/>
  <c r="B58" i="1"/>
  <c r="B65" i="1" s="1"/>
  <c r="B66" i="1" s="1"/>
</calcChain>
</file>

<file path=xl/sharedStrings.xml><?xml version="1.0" encoding="utf-8"?>
<sst xmlns="http://schemas.openxmlformats.org/spreadsheetml/2006/main" count="89" uniqueCount="77">
  <si>
    <t>Relatório - Demonstrativo Contábil Operacional</t>
  </si>
  <si>
    <t> 613 - Receitas e Despesas Operacionais 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</si>
  <si>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</si>
  <si>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</si>
  <si>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</si>
  <si>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</si>
  <si>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</si>
  <si>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</si>
  <si>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</si>
  <si>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</si>
  <si>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</si>
  <si>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</si>
  <si>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</si>
  <si>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</si>
  <si>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</si>
  <si>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Valor</t>
  </si>
  <si>
    <t>Receitas Operacionais</t>
  </si>
  <si>
    <t>Repasse Contrato de Gestão/Convênio/Termo Aditamento do Exercício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</si>
  <si>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</si>
  <si>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</si>
  <si>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</si>
  <si>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</si>
  <si>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</si>
  <si>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</si>
  <si>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</si>
  <si>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</si>
  <si>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</si>
  <si>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</si>
  <si>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</si>
  <si>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</si>
  <si>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</si>
  <si>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</si>
  <si>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</si>
  <si>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</si>
  <si>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</si>
  <si>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</si>
  <si>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</si>
  <si>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</si>
  <si>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</si>
  <si>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</si>
  <si>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</si>
  <si>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</si>
  <si>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</si>
  <si>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</si>
  <si>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</si>
  <si>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</si>
  <si>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</si>
  <si>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</si>
  <si>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</si>
  <si>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</si>
  <si>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</si>
  <si>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</si>
  <si>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</si>
  <si>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</si>
  <si>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</si>
  <si>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</si>
  <si>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</si>
  <si>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</si>
  <si>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</si>
  <si>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</si>
  <si>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</si>
  <si>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</si>
  <si>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</si>
  <si>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</si>
  <si>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</si>
  <si>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</si>
  <si>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</si>
  <si>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</si>
  <si>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</si>
  <si>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</si>
  <si>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</si>
  <si>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</si>
  <si>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</si>
  <si>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CAC Guarulhos - Período: 2022</t>
  </si>
  <si>
    <t>Repasse Termo Aditamento - Custeio</t>
  </si>
  <si>
    <t>Repasse Termo Aditamento - Investimento</t>
  </si>
  <si>
    <t>Relatório - Gestão em Saúde - Data: 14/02/2023 07:27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</si>
</sst>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name val="Aptos Narrow"/>
      <family val="2"/>
      <scheme val="minor"/>
    </font>
    <font>
      <sz val="8"/>
      <name val="Aptos Display"/>
      <family val="2"/>
      <scheme val="major"/>
    </font>
    <font>
      <sz val="7"/>
      <name val="Aptos Display"/>
      <family val="2"/>
      <scheme val="major"/>
    </font>
    <font>
      <sz val="8"/>
      <color rgb="FF000000"/>
      <name val="Aptos Narrow"/>
      <family val="2"/>
      <scheme val="minor"/>
    </font>
    <font>
      <b/>
      <sz val="8"/>
      <color rgb="FF696969"/>
      <name val="Aptos Narrow"/>
      <family val="2"/>
      <scheme val="minor"/>
    </font>
    <font>
      <sz val="7"/>
      <name val="Courier New"/>
      <family val="3"/>
    </font>
    <font>
      <sz val="7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43" fontId="5" fillId="0" borderId="0" xfId="1" applyFont="1" applyFill="1" applyAlignment="1">
      <alignment horizontal="right"/>
    </xf>
    <xf numFmtId="43" fontId="2" fillId="0" borderId="0" xfId="1" applyFont="1" applyFill="1"/>
    <xf numFmtId="43" fontId="4" fillId="0" borderId="0" xfId="1" applyFont="1" applyFill="1" applyAlignment="1">
      <alignment horizontal="right"/>
    </xf>
    <xf numFmtId="43" fontId="7" fillId="0" borderId="1" xfId="1" applyFont="1" applyFill="1" applyBorder="1"/>
    <xf numFmtId="0" fontId="8" fillId="0" borderId="0" xfId="0" applyFont="1" applyAlignment="1">
      <alignment horizontal="right"/>
    </xf>
    <xf numFmtId="0" fontId="9" fillId="0" borderId="0" xfId="0" applyFont="1"/>
    <xf numFmtId="43" fontId="3" fillId="0" borderId="0" xfId="1" applyFont="1" applyFill="1" applyAlignment="1">
      <alignment horizontal="right"/>
    </xf>
    <xf numFmtId="43" fontId="10" fillId="0" borderId="3" xfId="1" applyFont="1" applyFill="1" applyBorder="1" applyAlignment="1">
      <alignment horizontal="center" wrapText="1"/>
    </xf>
    <xf numFmtId="43" fontId="4" fillId="0" borderId="0" xfId="2" applyFont="1" applyFill="1"/>
    <xf numFmtId="0" fontId="11" fillId="0" borderId="3" xfId="0" applyFont="1" applyBorder="1" applyAlignment="1">
      <alignment horizontal="left" wrapText="1" indent="1"/>
    </xf>
    <xf numFmtId="43" fontId="2" fillId="0" borderId="3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wrapText="1"/>
    </xf>
    <xf numFmtId="43" fontId="2" fillId="0" borderId="3" xfId="1" applyFont="1" applyFill="1" applyBorder="1" applyAlignment="1">
      <alignment horizontal="right" wrapText="1"/>
    </xf>
    <xf numFmtId="43" fontId="10" fillId="0" borderId="3" xfId="1" applyFont="1" applyFill="1" applyBorder="1" applyAlignment="1">
      <alignment horizontal="right" wrapText="1"/>
    </xf>
    <xf numFmtId="43" fontId="10" fillId="0" borderId="3" xfId="1" applyFont="1" applyFill="1" applyBorder="1" applyAlignment="1">
      <alignment wrapText="1"/>
    </xf>
    <xf numFmtId="43" fontId="2" fillId="0" borderId="3" xfId="1" applyFont="1" applyFill="1" applyBorder="1" applyAlignment="1">
      <alignment horizontal="left" wrapText="1" indent="1"/>
    </xf>
    <xf numFmtId="43" fontId="2" fillId="0" borderId="0" xfId="1" applyFont="1" applyFill="1" applyAlignment="1">
      <alignment horizontal="left" indent="1"/>
    </xf>
    <xf numFmtId="43" fontId="5" fillId="0" borderId="0" xfId="1" applyFont="1" applyAlignment="1">
      <alignment horizontal="right"/>
    </xf>
    <xf numFmtId="43" fontId="2" fillId="0" borderId="0" xfId="1" applyFont="1" applyFill="1" applyAlignment="1">
      <alignment horizontal="center" wrapText="1"/>
    </xf>
    <xf numFmtId="43" fontId="6" fillId="0" borderId="0" xfId="1" applyFont="1" applyFill="1" applyAlignment="1">
      <alignment horizontal="center" wrapText="1"/>
    </xf>
    <xf numFmtId="43" fontId="2" fillId="0" borderId="2" xfId="1" applyFont="1" applyFill="1" applyBorder="1" applyAlignment="1">
      <alignment wrapText="1"/>
    </xf>
    <xf numFmtId="43" fontId="2" fillId="0" borderId="4" xfId="1" applyFont="1" applyFill="1" applyBorder="1" applyAlignment="1">
      <alignment wrapText="1"/>
    </xf>
  </cellXfs>
  <cellStyles count="3">
    <cellStyle name="Normal" xfId="0" builtinId="0"/>
    <cellStyle name="Vírgula" xfId="1" builtinId="3"/>
    <cellStyle name="Vírgula 6" xfId="2" xr:uid="{278F4CDA-D9A1-4C24-B523-D0F21B4AEA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2\12.22%20Demonstrativo%20Cont&#225;bil%20CAC%20Guarulhos%202022.xlsx" TargetMode="External"/><Relationship Id="rId1" Type="http://schemas.openxmlformats.org/officeDocument/2006/relationships/externalLinkPath" Target="file:///V:\Ceac\AreaComum\CAC%20GUARULHOS\Departamentos\Contabilidade\Demonstrativo%20Cont&#225;bil\2022\12.22%20Demonstrativo%20Cont&#225;bil%20CAC%20Guarulh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2"/>
      <sheetName val="01.22 Balancete"/>
      <sheetName val="02.22"/>
      <sheetName val="02.22 Balancete"/>
      <sheetName val="03.22"/>
      <sheetName val="03.22 Balancete"/>
      <sheetName val="04.22"/>
      <sheetName val="04.22 Balancete"/>
      <sheetName val="05.22"/>
      <sheetName val="05.22 Balancete"/>
      <sheetName val="06.22"/>
      <sheetName val="06.22 Balancete"/>
      <sheetName val="07.22"/>
      <sheetName val="07.22 Balancete"/>
      <sheetName val="08.22"/>
      <sheetName val="08.22 Balancete"/>
      <sheetName val="09.22"/>
      <sheetName val="09.22 Balancete"/>
      <sheetName val="10.22"/>
      <sheetName val="10.22 Balancete"/>
      <sheetName val="11.22"/>
      <sheetName val="11.22 Balancete"/>
      <sheetName val="12.22"/>
      <sheetName val="12.22 Balancete"/>
      <sheetName val="2022"/>
    </sheetNames>
    <sheetDataSet>
      <sheetData sheetId="0">
        <row r="9">
          <cell r="B9">
            <v>1867276.12</v>
          </cell>
        </row>
        <row r="16">
          <cell r="B16">
            <v>4882.07</v>
          </cell>
        </row>
        <row r="24">
          <cell r="B24">
            <v>1335.87</v>
          </cell>
        </row>
        <row r="30">
          <cell r="B30">
            <v>318786.77999999997</v>
          </cell>
        </row>
        <row r="31">
          <cell r="B31">
            <v>66691.83</v>
          </cell>
        </row>
        <row r="32">
          <cell r="B32">
            <v>30477.889999999996</v>
          </cell>
        </row>
        <row r="33">
          <cell r="B33">
            <v>39633.64</v>
          </cell>
        </row>
        <row r="34">
          <cell r="B34"/>
        </row>
        <row r="37">
          <cell r="B37">
            <v>35459.97</v>
          </cell>
        </row>
        <row r="38">
          <cell r="B38">
            <v>76004.070000000007</v>
          </cell>
        </row>
        <row r="41">
          <cell r="B41">
            <v>22950.81</v>
          </cell>
        </row>
        <row r="43">
          <cell r="B43">
            <v>174505.53999999998</v>
          </cell>
        </row>
        <row r="45">
          <cell r="B45">
            <v>364495.64</v>
          </cell>
        </row>
        <row r="47">
          <cell r="B47">
            <v>15096.150000000001</v>
          </cell>
        </row>
        <row r="52">
          <cell r="B52">
            <v>12452.859999999999</v>
          </cell>
        </row>
        <row r="53">
          <cell r="B53">
            <v>9485.6099999999988</v>
          </cell>
        </row>
        <row r="54">
          <cell r="B54">
            <v>849.2</v>
          </cell>
        </row>
        <row r="57">
          <cell r="B57">
            <v>989550.39999999991</v>
          </cell>
        </row>
        <row r="60">
          <cell r="B60"/>
        </row>
      </sheetData>
      <sheetData sheetId="1"/>
      <sheetData sheetId="2">
        <row r="9">
          <cell r="B9">
            <v>1693343.02</v>
          </cell>
        </row>
        <row r="16">
          <cell r="B16">
            <v>2870.21</v>
          </cell>
        </row>
        <row r="24">
          <cell r="B24">
            <v>1127.7</v>
          </cell>
        </row>
        <row r="30">
          <cell r="B30">
            <v>305513.97000000003</v>
          </cell>
        </row>
        <row r="31">
          <cell r="B31">
            <v>63561.78</v>
          </cell>
        </row>
        <row r="32">
          <cell r="B32">
            <v>36602.730000000003</v>
          </cell>
        </row>
        <row r="33">
          <cell r="B33">
            <v>37388.99</v>
          </cell>
        </row>
        <row r="34">
          <cell r="B34"/>
        </row>
        <row r="37">
          <cell r="B37">
            <v>32649.61</v>
          </cell>
        </row>
        <row r="38">
          <cell r="B38">
            <v>55562.59</v>
          </cell>
        </row>
        <row r="41">
          <cell r="B41">
            <v>22825.35</v>
          </cell>
        </row>
        <row r="43">
          <cell r="B43">
            <v>185002.78</v>
          </cell>
        </row>
        <row r="45">
          <cell r="B45">
            <v>308183.64</v>
          </cell>
        </row>
        <row r="47">
          <cell r="B47">
            <v>3945.1800000000007</v>
          </cell>
        </row>
        <row r="52">
          <cell r="B52">
            <v>12847.08</v>
          </cell>
        </row>
        <row r="53">
          <cell r="B53">
            <v>8097.54</v>
          </cell>
        </row>
        <row r="54">
          <cell r="B54">
            <v>838.4</v>
          </cell>
        </row>
        <row r="57">
          <cell r="B57">
            <v>711216.99</v>
          </cell>
        </row>
      </sheetData>
      <sheetData sheetId="3"/>
      <sheetData sheetId="4">
        <row r="9">
          <cell r="B9">
            <v>1789199.43</v>
          </cell>
        </row>
        <row r="16">
          <cell r="B16">
            <v>8254.2800000000007</v>
          </cell>
        </row>
        <row r="24">
          <cell r="B24"/>
        </row>
        <row r="30">
          <cell r="B30">
            <v>320482.16000000003</v>
          </cell>
        </row>
        <row r="31">
          <cell r="B31">
            <v>64999.069999999992</v>
          </cell>
        </row>
        <row r="32">
          <cell r="B32">
            <v>12087.720000000001</v>
          </cell>
        </row>
        <row r="33">
          <cell r="B33">
            <v>37436.980000000003</v>
          </cell>
        </row>
        <row r="34">
          <cell r="B34"/>
        </row>
        <row r="37">
          <cell r="B37">
            <v>32738.28</v>
          </cell>
        </row>
        <row r="38">
          <cell r="B38">
            <v>68561.22</v>
          </cell>
        </row>
        <row r="41">
          <cell r="B41">
            <v>20269.870000000003</v>
          </cell>
        </row>
        <row r="43">
          <cell r="B43">
            <v>188710.25</v>
          </cell>
        </row>
        <row r="45">
          <cell r="B45">
            <v>381178.99</v>
          </cell>
        </row>
        <row r="47">
          <cell r="B47">
            <v>39732.959999999999</v>
          </cell>
        </row>
        <row r="52">
          <cell r="B52">
            <v>13483</v>
          </cell>
        </row>
        <row r="53">
          <cell r="B53"/>
        </row>
        <row r="54">
          <cell r="B54">
            <v>852.5</v>
          </cell>
        </row>
        <row r="57">
          <cell r="B57">
            <v>700285.82000000007</v>
          </cell>
        </row>
      </sheetData>
      <sheetData sheetId="5"/>
      <sheetData sheetId="6">
        <row r="9">
          <cell r="B9">
            <v>1863576.47</v>
          </cell>
        </row>
        <row r="16">
          <cell r="B16">
            <v>680.78</v>
          </cell>
        </row>
        <row r="24">
          <cell r="B24">
            <v>3533.81</v>
          </cell>
        </row>
        <row r="30">
          <cell r="B30">
            <v>325191.83999999997</v>
          </cell>
        </row>
        <row r="31">
          <cell r="B31">
            <v>63427.61</v>
          </cell>
        </row>
        <row r="32">
          <cell r="B32">
            <v>19252.590000000004</v>
          </cell>
        </row>
        <row r="33">
          <cell r="B33">
            <v>38241.14</v>
          </cell>
        </row>
        <row r="34">
          <cell r="B34">
            <v>3151.02</v>
          </cell>
        </row>
        <row r="37">
          <cell r="B37">
            <v>31418.39</v>
          </cell>
        </row>
        <row r="38">
          <cell r="B38">
            <v>53332.82</v>
          </cell>
        </row>
        <row r="41">
          <cell r="B41">
            <v>21121.739999999998</v>
          </cell>
        </row>
        <row r="43">
          <cell r="B43">
            <v>197484.13</v>
          </cell>
        </row>
        <row r="45">
          <cell r="B45">
            <v>370738.49</v>
          </cell>
        </row>
        <row r="47">
          <cell r="B47">
            <v>22567.040000000001</v>
          </cell>
        </row>
        <row r="52">
          <cell r="B52">
            <v>13135.919999999998</v>
          </cell>
        </row>
        <row r="53">
          <cell r="B53"/>
        </row>
        <row r="54">
          <cell r="B54">
            <v>880.75</v>
          </cell>
        </row>
        <row r="57">
          <cell r="B57">
            <v>772114.15</v>
          </cell>
        </row>
      </sheetData>
      <sheetData sheetId="7"/>
      <sheetData sheetId="8">
        <row r="9">
          <cell r="B9">
            <v>2224662.9500000002</v>
          </cell>
        </row>
        <row r="16">
          <cell r="B16">
            <v>654.78</v>
          </cell>
        </row>
        <row r="24">
          <cell r="B24"/>
        </row>
        <row r="30">
          <cell r="B30">
            <v>324648.67</v>
          </cell>
        </row>
        <row r="31">
          <cell r="B31">
            <v>70839.58</v>
          </cell>
        </row>
        <row r="32">
          <cell r="B32">
            <v>37477.64</v>
          </cell>
        </row>
        <row r="33">
          <cell r="B33">
            <v>39788.75</v>
          </cell>
        </row>
        <row r="34">
          <cell r="B34"/>
        </row>
        <row r="37">
          <cell r="B37">
            <v>35267.74</v>
          </cell>
        </row>
        <row r="38">
          <cell r="B38">
            <v>73189.440000000002</v>
          </cell>
        </row>
        <row r="41">
          <cell r="B41">
            <v>21289.889999999996</v>
          </cell>
        </row>
        <row r="43">
          <cell r="B43">
            <v>198125.16000000003</v>
          </cell>
        </row>
        <row r="45">
          <cell r="B45">
            <v>435180.84</v>
          </cell>
        </row>
        <row r="47">
          <cell r="B47">
            <v>17116.810000000001</v>
          </cell>
        </row>
        <row r="52">
          <cell r="B52">
            <v>12329.880000000001</v>
          </cell>
        </row>
        <row r="53">
          <cell r="B53">
            <v>543.76</v>
          </cell>
        </row>
        <row r="54">
          <cell r="B54">
            <v>762.3</v>
          </cell>
        </row>
        <row r="57">
          <cell r="B57">
            <v>877783.67</v>
          </cell>
        </row>
      </sheetData>
      <sheetData sheetId="9"/>
      <sheetData sheetId="10">
        <row r="9">
          <cell r="B9">
            <v>2094324.58</v>
          </cell>
        </row>
        <row r="16">
          <cell r="B16">
            <v>675.96</v>
          </cell>
        </row>
        <row r="24">
          <cell r="B24"/>
        </row>
        <row r="30">
          <cell r="B30">
            <v>355705.26999999996</v>
          </cell>
        </row>
        <row r="31">
          <cell r="B31">
            <v>67350.48000000001</v>
          </cell>
        </row>
        <row r="32">
          <cell r="B32">
            <v>23449.4</v>
          </cell>
        </row>
        <row r="33">
          <cell r="B33">
            <v>56054.26</v>
          </cell>
        </row>
        <row r="34">
          <cell r="B34"/>
        </row>
        <row r="37">
          <cell r="B37">
            <v>40529.74</v>
          </cell>
        </row>
        <row r="38">
          <cell r="B38">
            <v>75286.87</v>
          </cell>
        </row>
        <row r="41">
          <cell r="B41">
            <v>24486.730000000003</v>
          </cell>
        </row>
        <row r="43">
          <cell r="B43">
            <v>197908.56</v>
          </cell>
        </row>
        <row r="45">
          <cell r="B45">
            <v>388089.05</v>
          </cell>
        </row>
        <row r="47">
          <cell r="B47">
            <v>15679.69</v>
          </cell>
        </row>
        <row r="52">
          <cell r="B52">
            <v>12479.130000000001</v>
          </cell>
        </row>
        <row r="53">
          <cell r="B53"/>
        </row>
        <row r="54">
          <cell r="B54">
            <v>778.35</v>
          </cell>
        </row>
        <row r="57">
          <cell r="B57">
            <v>915391.53</v>
          </cell>
        </row>
      </sheetData>
      <sheetData sheetId="11"/>
      <sheetData sheetId="12">
        <row r="9">
          <cell r="B9">
            <v>2043652.85</v>
          </cell>
        </row>
        <row r="16">
          <cell r="B16">
            <v>898.6</v>
          </cell>
        </row>
        <row r="24">
          <cell r="B24">
            <v>4382.0099999999993</v>
          </cell>
        </row>
        <row r="30">
          <cell r="B30">
            <v>347504.21</v>
          </cell>
        </row>
        <row r="31">
          <cell r="B31">
            <v>64064.66</v>
          </cell>
        </row>
        <row r="32">
          <cell r="B32">
            <v>30193.719999999998</v>
          </cell>
        </row>
        <row r="33">
          <cell r="B33">
            <v>38804.449999999997</v>
          </cell>
        </row>
        <row r="34">
          <cell r="B34"/>
        </row>
        <row r="35">
          <cell r="B35"/>
        </row>
        <row r="37">
          <cell r="B37">
            <v>34275.81</v>
          </cell>
        </row>
        <row r="38">
          <cell r="B38">
            <v>61801.5</v>
          </cell>
        </row>
        <row r="41">
          <cell r="B41">
            <v>21145.08</v>
          </cell>
        </row>
        <row r="43">
          <cell r="B43">
            <v>191347.40999999997</v>
          </cell>
        </row>
        <row r="45">
          <cell r="B45">
            <v>348565.03</v>
          </cell>
        </row>
        <row r="47">
          <cell r="B47">
            <v>36763.519999999997</v>
          </cell>
        </row>
        <row r="52">
          <cell r="B52">
            <v>10781.45</v>
          </cell>
        </row>
        <row r="53">
          <cell r="B53"/>
        </row>
        <row r="54">
          <cell r="B54">
            <v>766.55</v>
          </cell>
        </row>
        <row r="57">
          <cell r="B57">
            <v>836617.38</v>
          </cell>
        </row>
      </sheetData>
      <sheetData sheetId="13"/>
      <sheetData sheetId="14">
        <row r="9">
          <cell r="B9">
            <v>2259057.54</v>
          </cell>
        </row>
        <row r="16">
          <cell r="B16">
            <v>1450.12</v>
          </cell>
        </row>
        <row r="24">
          <cell r="B24">
            <v>1755</v>
          </cell>
        </row>
        <row r="30">
          <cell r="B30">
            <v>363794.89999999997</v>
          </cell>
        </row>
        <row r="31">
          <cell r="B31">
            <v>66102.649999999994</v>
          </cell>
        </row>
        <row r="32">
          <cell r="B32">
            <v>28071.010000000002</v>
          </cell>
        </row>
        <row r="33">
          <cell r="B33">
            <v>43845.13</v>
          </cell>
        </row>
        <row r="34">
          <cell r="B34"/>
        </row>
        <row r="35">
          <cell r="B35"/>
        </row>
        <row r="37">
          <cell r="B37">
            <v>51624.88</v>
          </cell>
        </row>
        <row r="38">
          <cell r="B38">
            <v>92247.38</v>
          </cell>
        </row>
        <row r="41">
          <cell r="B41">
            <v>15958.769999999999</v>
          </cell>
        </row>
        <row r="43">
          <cell r="B43">
            <v>188759.46</v>
          </cell>
        </row>
        <row r="45">
          <cell r="B45">
            <v>365928.91</v>
          </cell>
        </row>
        <row r="47">
          <cell r="B47">
            <v>22654.359999999997</v>
          </cell>
        </row>
        <row r="52">
          <cell r="B52">
            <v>11200.01</v>
          </cell>
        </row>
        <row r="53">
          <cell r="B53"/>
        </row>
        <row r="54">
          <cell r="B54">
            <v>823.77</v>
          </cell>
        </row>
        <row r="57">
          <cell r="B57">
            <v>954464.15</v>
          </cell>
        </row>
      </sheetData>
      <sheetData sheetId="15"/>
      <sheetData sheetId="16">
        <row r="9">
          <cell r="B9">
            <v>2250794.3199999998</v>
          </cell>
        </row>
        <row r="16">
          <cell r="B16">
            <v>763.61</v>
          </cell>
        </row>
        <row r="24">
          <cell r="B24"/>
        </row>
        <row r="30">
          <cell r="B30">
            <v>372813.06</v>
          </cell>
        </row>
        <row r="31">
          <cell r="B31">
            <v>71897.539999999994</v>
          </cell>
        </row>
        <row r="32">
          <cell r="B32">
            <v>7217.84</v>
          </cell>
        </row>
        <row r="33">
          <cell r="B33">
            <v>87533.27</v>
          </cell>
        </row>
        <row r="34">
          <cell r="B34">
            <v>22301.93</v>
          </cell>
        </row>
        <row r="37">
          <cell r="B37">
            <v>42806.21</v>
          </cell>
        </row>
        <row r="38">
          <cell r="B38">
            <v>70283.7</v>
          </cell>
        </row>
        <row r="41">
          <cell r="B41">
            <v>25908.870000000006</v>
          </cell>
        </row>
        <row r="43">
          <cell r="B43">
            <v>190244.36</v>
          </cell>
        </row>
        <row r="45">
          <cell r="B45">
            <v>400252.83999999997</v>
          </cell>
        </row>
        <row r="47">
          <cell r="B47">
            <v>20464.04</v>
          </cell>
        </row>
        <row r="52">
          <cell r="B52">
            <v>11032.639999999998</v>
          </cell>
        </row>
        <row r="53">
          <cell r="B53"/>
        </row>
        <row r="54">
          <cell r="B54">
            <v>745.85</v>
          </cell>
        </row>
        <row r="57">
          <cell r="B57">
            <v>1002538.97</v>
          </cell>
        </row>
      </sheetData>
      <sheetData sheetId="17"/>
      <sheetData sheetId="18">
        <row r="9">
          <cell r="B9">
            <v>2244014.46</v>
          </cell>
        </row>
        <row r="16">
          <cell r="B16">
            <v>706.47</v>
          </cell>
        </row>
        <row r="24">
          <cell r="B24"/>
        </row>
        <row r="30">
          <cell r="B30">
            <v>369755.81</v>
          </cell>
        </row>
        <row r="31">
          <cell r="B31">
            <v>65132.099999999991</v>
          </cell>
        </row>
        <row r="32">
          <cell r="B32">
            <v>17917.84</v>
          </cell>
        </row>
        <row r="33">
          <cell r="B33">
            <v>40257.83</v>
          </cell>
        </row>
        <row r="34">
          <cell r="B34"/>
        </row>
        <row r="35">
          <cell r="B35"/>
        </row>
        <row r="37">
          <cell r="B37">
            <v>37598.720000000001</v>
          </cell>
        </row>
        <row r="38">
          <cell r="B38">
            <v>59817.72</v>
          </cell>
        </row>
        <row r="41">
          <cell r="B41">
            <v>20725.940000000002</v>
          </cell>
        </row>
        <row r="43">
          <cell r="B43">
            <v>198490.63999999998</v>
          </cell>
        </row>
        <row r="45">
          <cell r="B45">
            <v>395251.97</v>
          </cell>
        </row>
        <row r="47">
          <cell r="B47">
            <v>-14693.06</v>
          </cell>
        </row>
        <row r="52">
          <cell r="B52">
            <v>11200.95</v>
          </cell>
        </row>
        <row r="53">
          <cell r="B53"/>
        </row>
        <row r="54">
          <cell r="B54">
            <v>816.85</v>
          </cell>
        </row>
        <row r="57">
          <cell r="B57">
            <v>877314.14</v>
          </cell>
        </row>
      </sheetData>
      <sheetData sheetId="19"/>
      <sheetData sheetId="20">
        <row r="9">
          <cell r="B9">
            <v>1966031.87</v>
          </cell>
        </row>
        <row r="16">
          <cell r="B16">
            <v>1380.08</v>
          </cell>
        </row>
        <row r="24">
          <cell r="B24"/>
        </row>
        <row r="30">
          <cell r="B30">
            <v>360472.08</v>
          </cell>
        </row>
        <row r="31">
          <cell r="B31">
            <v>102186.68</v>
          </cell>
        </row>
        <row r="32">
          <cell r="B32">
            <v>23838.449999999997</v>
          </cell>
        </row>
        <row r="33">
          <cell r="B33">
            <v>32522.68</v>
          </cell>
        </row>
        <row r="34">
          <cell r="B34">
            <v>39.64</v>
          </cell>
        </row>
        <row r="35">
          <cell r="B35"/>
        </row>
        <row r="37">
          <cell r="B37">
            <v>44226.74</v>
          </cell>
        </row>
        <row r="38">
          <cell r="B38">
            <v>71601.539999999994</v>
          </cell>
        </row>
        <row r="41">
          <cell r="B41">
            <v>23684.63</v>
          </cell>
        </row>
        <row r="43">
          <cell r="B43">
            <v>186323.22</v>
          </cell>
        </row>
        <row r="45">
          <cell r="B45">
            <v>448980.13000000006</v>
          </cell>
        </row>
        <row r="47">
          <cell r="B47">
            <v>26146.83</v>
          </cell>
        </row>
        <row r="52">
          <cell r="B52">
            <v>12401.249999999998</v>
          </cell>
        </row>
        <row r="53">
          <cell r="B53"/>
        </row>
        <row r="54">
          <cell r="B54">
            <v>1048.68</v>
          </cell>
        </row>
        <row r="57">
          <cell r="B57">
            <v>948651.89</v>
          </cell>
        </row>
      </sheetData>
      <sheetData sheetId="21"/>
      <sheetData sheetId="22">
        <row r="9">
          <cell r="B9">
            <v>2052465.52</v>
          </cell>
        </row>
        <row r="16">
          <cell r="B16">
            <v>840.57</v>
          </cell>
        </row>
        <row r="24">
          <cell r="B24">
            <v>1563.43</v>
          </cell>
        </row>
        <row r="30">
          <cell r="B30">
            <v>362705.86</v>
          </cell>
        </row>
        <row r="31">
          <cell r="B31">
            <v>112786.81</v>
          </cell>
        </row>
        <row r="32">
          <cell r="B32">
            <v>37831.339999999997</v>
          </cell>
        </row>
        <row r="33">
          <cell r="B33">
            <v>54795.25</v>
          </cell>
        </row>
        <row r="34">
          <cell r="B34">
            <v>13458.61</v>
          </cell>
        </row>
        <row r="35">
          <cell r="B35"/>
        </row>
        <row r="37">
          <cell r="B37">
            <v>116189.5</v>
          </cell>
        </row>
        <row r="38">
          <cell r="B38">
            <v>71868.47</v>
          </cell>
        </row>
        <row r="41">
          <cell r="B41">
            <v>21111.460000000003</v>
          </cell>
        </row>
        <row r="43">
          <cell r="B43">
            <v>194982.11</v>
          </cell>
        </row>
        <row r="45">
          <cell r="B45">
            <v>354326.35000000003</v>
          </cell>
        </row>
        <row r="47">
          <cell r="B47">
            <v>26954.79</v>
          </cell>
        </row>
        <row r="48">
          <cell r="B48">
            <v>-59725.02</v>
          </cell>
        </row>
        <row r="52">
          <cell r="B52">
            <v>11663.839999999998</v>
          </cell>
        </row>
        <row r="53">
          <cell r="B53"/>
        </row>
        <row r="54">
          <cell r="B54">
            <v>1221.25</v>
          </cell>
        </row>
        <row r="57">
          <cell r="B57">
            <v>585916.88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0C8D-4683-4D48-84E3-2FD2FCC15C70}">
  <dimension ref="A1:T67"/>
  <sheetViews>
    <sheetView showGridLines="0" tabSelected="1" view="pageBreakPreview" zoomScale="90" zoomScaleNormal="100" zoomScaleSheetLayoutView="90" workbookViewId="0">
      <selection activeCell="Q38" sqref="Q38"/>
    </sheetView>
  </sheetViews>
  <sheetFormatPr defaultColWidth="10.5703125" defaultRowHeight="11.25" x14ac:dyDescent="0.2"/>
  <cols>
    <col min="1" max="1" width="54.5703125" style="3" bestFit="1" customWidth="1"/>
    <col min="2" max="3" width="14" style="3" bestFit="1" customWidth="1"/>
    <col min="4" max="4" width="13.5703125" style="3" bestFit="1" customWidth="1"/>
    <col min="5" max="5" width="14" style="3" bestFit="1" customWidth="1"/>
    <col min="6" max="11" width="14.28515625" style="3" bestFit="1" customWidth="1"/>
    <col min="12" max="12" width="14" style="3" bestFit="1" customWidth="1"/>
    <col min="13" max="13" width="14.28515625" style="3" bestFit="1" customWidth="1"/>
    <col min="14" max="14" width="15.5703125" style="3" bestFit="1" customWidth="1"/>
    <col min="15" max="16384" width="10.5703125" style="3"/>
  </cols>
  <sheetData>
    <row r="1" spans="1:20" ht="12" customHeight="1" x14ac:dyDescent="0.2">
      <c r="A1" s="20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  <c r="Q1" s="2"/>
      <c r="R1" s="19"/>
      <c r="S1" s="2"/>
    </row>
    <row r="2" spans="1:20" ht="12" customHeight="1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  <c r="Q2" s="2"/>
      <c r="R2" s="19"/>
      <c r="S2" s="2"/>
    </row>
    <row r="3" spans="1:20" ht="12" customHeight="1" thickBot="1" x14ac:dyDescent="0.25">
      <c r="A3" s="21" t="s">
        <v>73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1"/>
      <c r="Q3" s="2"/>
      <c r="R3" s="4"/>
    </row>
    <row r="4" spans="1:20" ht="12" customHeight="1" thickBot="1" x14ac:dyDescent="0.25">
      <c r="A4" s="5" t="s">
        <v>1</v>
      </c>
      <c r="P4" s="1"/>
      <c r="Q4" s="2"/>
      <c r="T4" s="6"/>
    </row>
    <row r="5" spans="1:20" ht="12" customHeight="1" thickBot="1" x14ac:dyDescent="0.25">
      <c r="P5" s="7"/>
      <c r="Q5" s="8"/>
    </row>
    <row r="6" spans="1:20" ht="12" customHeight="1" thickBot="1" x14ac:dyDescent="0.25">
      <c r="A6" s="22"/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9" t="s">
        <v>14</v>
      </c>
    </row>
    <row r="7" spans="1:20" ht="12" customHeight="1" thickBot="1" x14ac:dyDescent="0.25">
      <c r="A7" s="23"/>
      <c r="B7" s="9" t="s">
        <v>15</v>
      </c>
      <c r="C7" s="9" t="s">
        <v>15</v>
      </c>
      <c r="D7" s="9" t="s">
        <v>15</v>
      </c>
      <c r="E7" s="9" t="s">
        <v>15</v>
      </c>
      <c r="F7" s="9" t="s">
        <v>15</v>
      </c>
      <c r="G7" s="9" t="s">
        <v>15</v>
      </c>
      <c r="H7" s="9" t="s">
        <v>15</v>
      </c>
      <c r="I7" s="9" t="s">
        <v>15</v>
      </c>
      <c r="J7" s="9" t="s">
        <v>15</v>
      </c>
      <c r="K7" s="9" t="s">
        <v>15</v>
      </c>
      <c r="L7" s="9" t="s">
        <v>15</v>
      </c>
      <c r="M7" s="9" t="s">
        <v>15</v>
      </c>
      <c r="N7" s="9" t="s">
        <v>15</v>
      </c>
      <c r="Q7" s="10"/>
    </row>
    <row r="8" spans="1:20" ht="12" customHeight="1" thickBot="1" x14ac:dyDescent="0.25">
      <c r="A8" s="11" t="s">
        <v>16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20" ht="12" customHeight="1" thickBot="1" x14ac:dyDescent="0.25">
      <c r="A9" s="13" t="s">
        <v>17</v>
      </c>
      <c r="B9" s="14">
        <f>'[1]01.22'!B9</f>
        <v>1867276.12</v>
      </c>
      <c r="C9" s="14">
        <f>'[1]02.22'!B9</f>
        <v>1693343.02</v>
      </c>
      <c r="D9" s="14">
        <f>'[1]03.22'!B9</f>
        <v>1789199.43</v>
      </c>
      <c r="E9" s="14">
        <f>'[1]04.22'!B9</f>
        <v>1863576.47</v>
      </c>
      <c r="F9" s="14">
        <f>'[1]05.22'!B9</f>
        <v>2224662.9500000002</v>
      </c>
      <c r="G9" s="14">
        <f>'[1]06.22'!B9</f>
        <v>2094324.58</v>
      </c>
      <c r="H9" s="14">
        <f>'[1]07.22'!B9</f>
        <v>2043652.85</v>
      </c>
      <c r="I9" s="14">
        <f>'[1]08.22'!B9</f>
        <v>2259057.54</v>
      </c>
      <c r="J9" s="14">
        <f>'[1]09.22'!B9</f>
        <v>2250794.3199999998</v>
      </c>
      <c r="K9" s="14">
        <f>'[1]10.22'!B9</f>
        <v>2244014.46</v>
      </c>
      <c r="L9" s="14">
        <f>'[1]11.22'!B9</f>
        <v>1966031.87</v>
      </c>
      <c r="M9" s="14">
        <f>'[1]12.22'!B9</f>
        <v>2052465.52</v>
      </c>
      <c r="N9" s="15">
        <f>SUM(B9:M9)</f>
        <v>24348399.130000003</v>
      </c>
    </row>
    <row r="10" spans="1:20" ht="12" customHeight="1" thickBot="1" x14ac:dyDescent="0.25">
      <c r="A10" s="13" t="s">
        <v>74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1:20" ht="12" customHeight="1" thickBot="1" x14ac:dyDescent="0.25">
      <c r="A11" s="13" t="s">
        <v>75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5"/>
    </row>
    <row r="12" spans="1:20" ht="12" customHeight="1" thickBot="1" x14ac:dyDescent="0.25">
      <c r="A12" s="16" t="s">
        <v>18</v>
      </c>
      <c r="B12" s="15">
        <f t="shared" ref="B12:M12" si="0">SUM(B8:B11)</f>
        <v>1867276.12</v>
      </c>
      <c r="C12" s="15">
        <f t="shared" si="0"/>
        <v>1693343.02</v>
      </c>
      <c r="D12" s="15">
        <f t="shared" si="0"/>
        <v>1789199.43</v>
      </c>
      <c r="E12" s="15">
        <f t="shared" si="0"/>
        <v>1863576.47</v>
      </c>
      <c r="F12" s="15">
        <f t="shared" si="0"/>
        <v>2224662.9500000002</v>
      </c>
      <c r="G12" s="15">
        <f t="shared" si="0"/>
        <v>2094324.58</v>
      </c>
      <c r="H12" s="15">
        <f t="shared" si="0"/>
        <v>2043652.85</v>
      </c>
      <c r="I12" s="15">
        <f t="shared" si="0"/>
        <v>2259057.54</v>
      </c>
      <c r="J12" s="15">
        <f t="shared" si="0"/>
        <v>2250794.3199999998</v>
      </c>
      <c r="K12" s="15">
        <f t="shared" si="0"/>
        <v>2244014.46</v>
      </c>
      <c r="L12" s="15">
        <f t="shared" si="0"/>
        <v>1966031.87</v>
      </c>
      <c r="M12" s="15">
        <f t="shared" si="0"/>
        <v>2052465.52</v>
      </c>
      <c r="N12" s="15">
        <f>SUM(N8:N11)</f>
        <v>24348399.130000003</v>
      </c>
    </row>
    <row r="13" spans="1:20" ht="12" customHeight="1" thickBot="1" x14ac:dyDescent="0.25">
      <c r="A13" s="13" t="s">
        <v>19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20" ht="12" customHeight="1" thickBot="1" x14ac:dyDescent="0.25">
      <c r="A14" s="13" t="s">
        <v>20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1:20" ht="12" customHeight="1" thickBot="1" x14ac:dyDescent="0.25">
      <c r="A15" s="16" t="s">
        <v>21</v>
      </c>
      <c r="B15" s="15">
        <f t="shared" ref="B15:M15" si="1">SUM(B13:B14)</f>
        <v>0</v>
      </c>
      <c r="C15" s="15">
        <f t="shared" si="1"/>
        <v>0</v>
      </c>
      <c r="D15" s="15">
        <f t="shared" si="1"/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>SUM(N13:N14)</f>
        <v>0</v>
      </c>
    </row>
    <row r="16" spans="1:20" ht="12" customHeight="1" thickBot="1" x14ac:dyDescent="0.25">
      <c r="A16" s="16" t="s">
        <v>22</v>
      </c>
      <c r="B16" s="14">
        <f>'[1]01.22'!B16</f>
        <v>4882.07</v>
      </c>
      <c r="C16" s="14">
        <f>'[1]02.22'!B16</f>
        <v>2870.21</v>
      </c>
      <c r="D16" s="14">
        <f>'[1]03.22'!B16</f>
        <v>8254.2800000000007</v>
      </c>
      <c r="E16" s="14">
        <f>'[1]04.22'!B16</f>
        <v>680.78</v>
      </c>
      <c r="F16" s="14">
        <f>'[1]05.22'!B16</f>
        <v>654.78</v>
      </c>
      <c r="G16" s="14">
        <f>'[1]06.22'!B16</f>
        <v>675.96</v>
      </c>
      <c r="H16" s="14">
        <f>'[1]07.22'!B16</f>
        <v>898.6</v>
      </c>
      <c r="I16" s="14">
        <f>'[1]08.22'!B16</f>
        <v>1450.12</v>
      </c>
      <c r="J16" s="14">
        <f>'[1]09.22'!B16</f>
        <v>763.61</v>
      </c>
      <c r="K16" s="14">
        <f>'[1]10.22'!B16</f>
        <v>706.47</v>
      </c>
      <c r="L16" s="14">
        <f>'[1]11.22'!B16</f>
        <v>1380.08</v>
      </c>
      <c r="M16" s="14">
        <f>'[1]12.22'!B16</f>
        <v>840.57</v>
      </c>
      <c r="N16" s="15">
        <f>SUM(B16:M16)</f>
        <v>24057.53</v>
      </c>
    </row>
    <row r="17" spans="1:14" ht="12" customHeight="1" thickBot="1" x14ac:dyDescent="0.25">
      <c r="A17" s="16" t="s">
        <v>23</v>
      </c>
      <c r="B17" s="15">
        <f t="shared" ref="B17:M17" si="2">SUM(B18:B21)</f>
        <v>0</v>
      </c>
      <c r="C17" s="15">
        <f t="shared" si="2"/>
        <v>0</v>
      </c>
      <c r="D17" s="15">
        <f t="shared" si="2"/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>SUM(N18:N21)</f>
        <v>0</v>
      </c>
    </row>
    <row r="18" spans="1:14" ht="12" customHeight="1" thickBot="1" x14ac:dyDescent="0.25">
      <c r="A18" s="17" t="s">
        <v>24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</row>
    <row r="19" spans="1:14" ht="12" customHeight="1" thickBot="1" x14ac:dyDescent="0.25">
      <c r="A19" s="17" t="s">
        <v>25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</row>
    <row r="20" spans="1:14" ht="12" customHeight="1" thickBot="1" x14ac:dyDescent="0.25">
      <c r="A20" s="17" t="s">
        <v>26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</row>
    <row r="21" spans="1:14" ht="12" customHeight="1" thickBot="1" x14ac:dyDescent="0.25">
      <c r="A21" s="17" t="s">
        <v>27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</row>
    <row r="22" spans="1:14" ht="12" customHeight="1" thickBot="1" x14ac:dyDescent="0.25">
      <c r="A22" s="16" t="s">
        <v>28</v>
      </c>
      <c r="B22" s="15">
        <f t="shared" ref="B22:M22" si="3">SUM(B23:B25)</f>
        <v>1335.87</v>
      </c>
      <c r="C22" s="15">
        <f t="shared" si="3"/>
        <v>1127.7</v>
      </c>
      <c r="D22" s="15">
        <f t="shared" si="3"/>
        <v>0</v>
      </c>
      <c r="E22" s="15">
        <f t="shared" si="3"/>
        <v>3533.81</v>
      </c>
      <c r="F22" s="15">
        <f t="shared" si="3"/>
        <v>0</v>
      </c>
      <c r="G22" s="15">
        <f t="shared" si="3"/>
        <v>0</v>
      </c>
      <c r="H22" s="15">
        <f t="shared" si="3"/>
        <v>4382.0099999999993</v>
      </c>
      <c r="I22" s="15">
        <f t="shared" si="3"/>
        <v>1755</v>
      </c>
      <c r="J22" s="15">
        <f t="shared" si="3"/>
        <v>0</v>
      </c>
      <c r="K22" s="15">
        <f t="shared" si="3"/>
        <v>0</v>
      </c>
      <c r="L22" s="15">
        <f t="shared" si="3"/>
        <v>0</v>
      </c>
      <c r="M22" s="15">
        <f t="shared" si="3"/>
        <v>1563.43</v>
      </c>
      <c r="N22" s="15">
        <f>SUM(N23:N25)</f>
        <v>13697.82</v>
      </c>
    </row>
    <row r="23" spans="1:14" ht="12" customHeight="1" thickBot="1" x14ac:dyDescent="0.25">
      <c r="A23" s="17" t="s">
        <v>29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5"/>
    </row>
    <row r="24" spans="1:14" ht="12" customHeight="1" thickBot="1" x14ac:dyDescent="0.25">
      <c r="A24" s="17" t="s">
        <v>30</v>
      </c>
      <c r="B24" s="14">
        <f>'[1]01.22'!B24</f>
        <v>1335.87</v>
      </c>
      <c r="C24" s="14">
        <f>'[1]02.22'!B24</f>
        <v>1127.7</v>
      </c>
      <c r="D24" s="14">
        <f>'[1]03.22'!B24</f>
        <v>0</v>
      </c>
      <c r="E24" s="14">
        <f>'[1]04.22'!B24</f>
        <v>3533.81</v>
      </c>
      <c r="F24" s="14">
        <f>'[1]05.22'!B24</f>
        <v>0</v>
      </c>
      <c r="G24" s="14">
        <f>'[1]06.22'!B24</f>
        <v>0</v>
      </c>
      <c r="H24" s="14">
        <f>'[1]07.22'!B24</f>
        <v>4382.0099999999993</v>
      </c>
      <c r="I24" s="14">
        <f>'[1]08.22'!B24</f>
        <v>1755</v>
      </c>
      <c r="J24" s="14">
        <f>'[1]09.22'!B24</f>
        <v>0</v>
      </c>
      <c r="K24" s="14">
        <f>'[1]10.22'!B24</f>
        <v>0</v>
      </c>
      <c r="L24" s="14">
        <f>'[1]11.22'!B24</f>
        <v>0</v>
      </c>
      <c r="M24" s="14">
        <f>'[1]12.22'!B24</f>
        <v>1563.43</v>
      </c>
      <c r="N24" s="15">
        <f>SUM(B24:M24)</f>
        <v>13697.82</v>
      </c>
    </row>
    <row r="25" spans="1:14" ht="12" customHeight="1" thickBot="1" x14ac:dyDescent="0.25">
      <c r="A25" s="17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5">
        <f>SUM(B25:M25)</f>
        <v>0</v>
      </c>
    </row>
    <row r="26" spans="1:14" ht="12" customHeight="1" thickBot="1" x14ac:dyDescent="0.25">
      <c r="A26" s="16" t="s">
        <v>32</v>
      </c>
      <c r="B26" s="15">
        <f t="shared" ref="B26:M26" si="4">B16+B17+B22</f>
        <v>6217.94</v>
      </c>
      <c r="C26" s="15">
        <f t="shared" si="4"/>
        <v>3997.91</v>
      </c>
      <c r="D26" s="15">
        <f t="shared" si="4"/>
        <v>8254.2800000000007</v>
      </c>
      <c r="E26" s="15">
        <f t="shared" si="4"/>
        <v>4214.59</v>
      </c>
      <c r="F26" s="15">
        <f t="shared" si="4"/>
        <v>654.78</v>
      </c>
      <c r="G26" s="15">
        <f t="shared" si="4"/>
        <v>675.96</v>
      </c>
      <c r="H26" s="15">
        <f t="shared" si="4"/>
        <v>5280.61</v>
      </c>
      <c r="I26" s="15">
        <f t="shared" si="4"/>
        <v>3205.12</v>
      </c>
      <c r="J26" s="15">
        <f t="shared" si="4"/>
        <v>763.61</v>
      </c>
      <c r="K26" s="15">
        <f t="shared" si="4"/>
        <v>706.47</v>
      </c>
      <c r="L26" s="15">
        <f t="shared" si="4"/>
        <v>1380.08</v>
      </c>
      <c r="M26" s="15">
        <f t="shared" si="4"/>
        <v>2404</v>
      </c>
      <c r="N26" s="15">
        <f>N16+N17+N22</f>
        <v>37755.35</v>
      </c>
    </row>
    <row r="27" spans="1:14" ht="12" customHeight="1" thickBot="1" x14ac:dyDescent="0.25">
      <c r="A27" s="16" t="s">
        <v>33</v>
      </c>
      <c r="B27" s="15">
        <f t="shared" ref="B27:M27" si="5">B12+B15+B26</f>
        <v>1873494.06</v>
      </c>
      <c r="C27" s="15">
        <f t="shared" si="5"/>
        <v>1697340.93</v>
      </c>
      <c r="D27" s="15">
        <f t="shared" si="5"/>
        <v>1797453.71</v>
      </c>
      <c r="E27" s="15">
        <f t="shared" si="5"/>
        <v>1867791.06</v>
      </c>
      <c r="F27" s="15">
        <f t="shared" si="5"/>
        <v>2225317.73</v>
      </c>
      <c r="G27" s="15">
        <f t="shared" si="5"/>
        <v>2095000.54</v>
      </c>
      <c r="H27" s="15">
        <f t="shared" si="5"/>
        <v>2048933.4600000002</v>
      </c>
      <c r="I27" s="15">
        <f t="shared" si="5"/>
        <v>2262262.66</v>
      </c>
      <c r="J27" s="15">
        <f t="shared" si="5"/>
        <v>2251557.9299999997</v>
      </c>
      <c r="K27" s="15">
        <f t="shared" si="5"/>
        <v>2244720.9300000002</v>
      </c>
      <c r="L27" s="15">
        <f t="shared" si="5"/>
        <v>1967411.9500000002</v>
      </c>
      <c r="M27" s="15">
        <f t="shared" si="5"/>
        <v>2054869.52</v>
      </c>
      <c r="N27" s="15">
        <f>N12+N15+N26</f>
        <v>24386154.480000004</v>
      </c>
    </row>
    <row r="28" spans="1:14" ht="12" customHeight="1" thickBot="1" x14ac:dyDescent="0.25">
      <c r="A28" s="11" t="s">
        <v>34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2" customHeight="1" thickBot="1" x14ac:dyDescent="0.25">
      <c r="A29" s="16" t="s">
        <v>35</v>
      </c>
      <c r="B29" s="15">
        <f t="shared" ref="B29:M29" si="6">SUM(B30:B36)</f>
        <v>567054.18000000005</v>
      </c>
      <c r="C29" s="15">
        <f t="shared" si="6"/>
        <v>531279.66999999993</v>
      </c>
      <c r="D29" s="15">
        <f t="shared" si="6"/>
        <v>536305.43000000005</v>
      </c>
      <c r="E29" s="15">
        <f t="shared" si="6"/>
        <v>534015.41</v>
      </c>
      <c r="F29" s="15">
        <f t="shared" si="6"/>
        <v>581211.82000000007</v>
      </c>
      <c r="G29" s="15">
        <f t="shared" si="6"/>
        <v>618376.02</v>
      </c>
      <c r="H29" s="15">
        <f t="shared" si="6"/>
        <v>576644.35</v>
      </c>
      <c r="I29" s="15">
        <f t="shared" si="6"/>
        <v>645685.94999999995</v>
      </c>
      <c r="J29" s="15">
        <f t="shared" si="6"/>
        <v>674853.55</v>
      </c>
      <c r="K29" s="15">
        <f t="shared" si="6"/>
        <v>590480.02</v>
      </c>
      <c r="L29" s="15">
        <f t="shared" si="6"/>
        <v>634887.81000000006</v>
      </c>
      <c r="M29" s="15">
        <f t="shared" si="6"/>
        <v>769635.83999999997</v>
      </c>
      <c r="N29" s="15">
        <f>SUM(N30:N36)</f>
        <v>7260430.0500000007</v>
      </c>
    </row>
    <row r="30" spans="1:14" ht="12" customHeight="1" thickBot="1" x14ac:dyDescent="0.25">
      <c r="A30" s="17" t="s">
        <v>36</v>
      </c>
      <c r="B30" s="14">
        <f>'[1]01.22'!B30</f>
        <v>318786.77999999997</v>
      </c>
      <c r="C30" s="14">
        <f>'[1]02.22'!B30</f>
        <v>305513.97000000003</v>
      </c>
      <c r="D30" s="14">
        <f>'[1]03.22'!B30</f>
        <v>320482.16000000003</v>
      </c>
      <c r="E30" s="14">
        <f>'[1]04.22'!B30</f>
        <v>325191.83999999997</v>
      </c>
      <c r="F30" s="14">
        <f>'[1]05.22'!B30</f>
        <v>324648.67</v>
      </c>
      <c r="G30" s="14">
        <f>'[1]06.22'!B30</f>
        <v>355705.26999999996</v>
      </c>
      <c r="H30" s="14">
        <f>'[1]07.22'!B30</f>
        <v>347504.21</v>
      </c>
      <c r="I30" s="14">
        <f>'[1]08.22'!B30</f>
        <v>363794.89999999997</v>
      </c>
      <c r="J30" s="14">
        <f>'[1]09.22'!B30</f>
        <v>372813.06</v>
      </c>
      <c r="K30" s="14">
        <f>'[1]10.22'!B30</f>
        <v>369755.81</v>
      </c>
      <c r="L30" s="14">
        <f>'[1]11.22'!B30</f>
        <v>360472.08</v>
      </c>
      <c r="M30" s="14">
        <f>'[1]12.22'!B30</f>
        <v>362705.86</v>
      </c>
      <c r="N30" s="15">
        <f>SUM(B30:M30)</f>
        <v>4127374.61</v>
      </c>
    </row>
    <row r="31" spans="1:14" ht="12" customHeight="1" thickBot="1" x14ac:dyDescent="0.25">
      <c r="A31" s="17" t="s">
        <v>37</v>
      </c>
      <c r="B31" s="14">
        <f>'[1]01.22'!B31</f>
        <v>66691.83</v>
      </c>
      <c r="C31" s="14">
        <f>'[1]02.22'!B31</f>
        <v>63561.78</v>
      </c>
      <c r="D31" s="14">
        <f>'[1]03.22'!B31</f>
        <v>64999.069999999992</v>
      </c>
      <c r="E31" s="14">
        <f>'[1]04.22'!B31</f>
        <v>63427.61</v>
      </c>
      <c r="F31" s="14">
        <f>'[1]05.22'!B31</f>
        <v>70839.58</v>
      </c>
      <c r="G31" s="14">
        <f>'[1]06.22'!B31</f>
        <v>67350.48000000001</v>
      </c>
      <c r="H31" s="14">
        <f>'[1]07.22'!B31</f>
        <v>64064.66</v>
      </c>
      <c r="I31" s="14">
        <f>'[1]08.22'!B31</f>
        <v>66102.649999999994</v>
      </c>
      <c r="J31" s="14">
        <f>'[1]09.22'!B31</f>
        <v>71897.539999999994</v>
      </c>
      <c r="K31" s="14">
        <f>'[1]10.22'!B31</f>
        <v>65132.099999999991</v>
      </c>
      <c r="L31" s="14">
        <f>'[1]11.22'!B31</f>
        <v>102186.68</v>
      </c>
      <c r="M31" s="14">
        <f>'[1]12.22'!B31</f>
        <v>112786.81</v>
      </c>
      <c r="N31" s="15">
        <f>SUM(B31:M31)</f>
        <v>879040.79</v>
      </c>
    </row>
    <row r="32" spans="1:14" ht="12" customHeight="1" thickBot="1" x14ac:dyDescent="0.25">
      <c r="A32" s="17" t="s">
        <v>38</v>
      </c>
      <c r="B32" s="14">
        <f>'[1]01.22'!B32</f>
        <v>30477.889999999996</v>
      </c>
      <c r="C32" s="14">
        <f>'[1]02.22'!B32</f>
        <v>36602.730000000003</v>
      </c>
      <c r="D32" s="14">
        <f>'[1]03.22'!B32</f>
        <v>12087.720000000001</v>
      </c>
      <c r="E32" s="14">
        <f>'[1]04.22'!B32</f>
        <v>19252.590000000004</v>
      </c>
      <c r="F32" s="14">
        <f>'[1]05.22'!B32</f>
        <v>37477.64</v>
      </c>
      <c r="G32" s="14">
        <f>'[1]06.22'!B32</f>
        <v>23449.4</v>
      </c>
      <c r="H32" s="14">
        <f>'[1]07.22'!B32</f>
        <v>30193.719999999998</v>
      </c>
      <c r="I32" s="14">
        <f>'[1]08.22'!B32</f>
        <v>28071.010000000002</v>
      </c>
      <c r="J32" s="14">
        <f>'[1]09.22'!B32</f>
        <v>7217.84</v>
      </c>
      <c r="K32" s="14">
        <f>'[1]10.22'!B32</f>
        <v>17917.84</v>
      </c>
      <c r="L32" s="14">
        <f>'[1]11.22'!B32</f>
        <v>23838.449999999997</v>
      </c>
      <c r="M32" s="14">
        <f>'[1]12.22'!B32</f>
        <v>37831.339999999997</v>
      </c>
      <c r="N32" s="15">
        <f>SUM(B32:M32)</f>
        <v>304418.17000000004</v>
      </c>
    </row>
    <row r="33" spans="1:14" ht="12" customHeight="1" thickBot="1" x14ac:dyDescent="0.25">
      <c r="A33" s="17" t="s">
        <v>39</v>
      </c>
      <c r="B33" s="14">
        <f>'[1]01.22'!B33</f>
        <v>39633.64</v>
      </c>
      <c r="C33" s="14">
        <f>'[1]02.22'!B33</f>
        <v>37388.99</v>
      </c>
      <c r="D33" s="14">
        <f>'[1]03.22'!B33</f>
        <v>37436.980000000003</v>
      </c>
      <c r="E33" s="14">
        <f>'[1]04.22'!B33</f>
        <v>38241.14</v>
      </c>
      <c r="F33" s="14">
        <f>'[1]05.22'!B33</f>
        <v>39788.75</v>
      </c>
      <c r="G33" s="14">
        <f>'[1]06.22'!B33</f>
        <v>56054.26</v>
      </c>
      <c r="H33" s="14">
        <f>'[1]07.22'!B33</f>
        <v>38804.449999999997</v>
      </c>
      <c r="I33" s="14">
        <f>'[1]08.22'!B33</f>
        <v>43845.13</v>
      </c>
      <c r="J33" s="14">
        <f>'[1]09.22'!B33</f>
        <v>87533.27</v>
      </c>
      <c r="K33" s="14">
        <f>'[1]10.22'!B33</f>
        <v>40257.83</v>
      </c>
      <c r="L33" s="14">
        <f>'[1]11.22'!B33</f>
        <v>32522.68</v>
      </c>
      <c r="M33" s="14">
        <f>'[1]12.22'!B33</f>
        <v>54795.25</v>
      </c>
      <c r="N33" s="15">
        <f>SUM(B33:M33)</f>
        <v>546302.37000000011</v>
      </c>
    </row>
    <row r="34" spans="1:14" ht="12" customHeight="1" thickBot="1" x14ac:dyDescent="0.25">
      <c r="A34" s="17" t="s">
        <v>40</v>
      </c>
      <c r="B34" s="14">
        <f>'[1]01.22'!B34</f>
        <v>0</v>
      </c>
      <c r="C34" s="14">
        <f>'[1]02.22'!B34</f>
        <v>0</v>
      </c>
      <c r="D34" s="14">
        <f>'[1]03.22'!B34</f>
        <v>0</v>
      </c>
      <c r="E34" s="14">
        <f>'[1]04.22'!B34</f>
        <v>3151.02</v>
      </c>
      <c r="F34" s="14">
        <f>'[1]05.22'!B34</f>
        <v>0</v>
      </c>
      <c r="G34" s="14">
        <f>'[1]06.22'!B34</f>
        <v>0</v>
      </c>
      <c r="H34" s="14">
        <f>'[1]07.22'!B34</f>
        <v>0</v>
      </c>
      <c r="I34" s="14">
        <f>'[1]08.22'!B34</f>
        <v>0</v>
      </c>
      <c r="J34" s="14">
        <f>'[1]09.22'!B34</f>
        <v>22301.93</v>
      </c>
      <c r="K34" s="14">
        <f>'[1]10.22'!B34</f>
        <v>0</v>
      </c>
      <c r="L34" s="14">
        <f>'[1]11.22'!B34</f>
        <v>39.64</v>
      </c>
      <c r="M34" s="14">
        <f>'[1]12.22'!B34</f>
        <v>13458.61</v>
      </c>
      <c r="N34" s="15">
        <f>SUM(B34:M34)</f>
        <v>38951.199999999997</v>
      </c>
    </row>
    <row r="35" spans="1:14" ht="12" customHeight="1" thickBot="1" x14ac:dyDescent="0.25">
      <c r="A35" s="17" t="s">
        <v>41</v>
      </c>
      <c r="B35" s="14"/>
      <c r="C35" s="14"/>
      <c r="D35" s="14"/>
      <c r="E35" s="14"/>
      <c r="F35" s="14"/>
      <c r="G35" s="14"/>
      <c r="H35" s="14">
        <f>'[1]07.22'!B35</f>
        <v>0</v>
      </c>
      <c r="I35" s="14">
        <f>'[1]08.22'!B35</f>
        <v>0</v>
      </c>
      <c r="J35" s="14"/>
      <c r="K35" s="14">
        <f>'[1]10.22'!B35</f>
        <v>0</v>
      </c>
      <c r="L35" s="14">
        <f>'[1]11.22'!B35</f>
        <v>0</v>
      </c>
      <c r="M35" s="14">
        <f>'[1]12.22'!B35</f>
        <v>0</v>
      </c>
      <c r="N35" s="15">
        <f t="shared" ref="N35" si="7">SUM(B35:M35)</f>
        <v>0</v>
      </c>
    </row>
    <row r="36" spans="1:14" ht="12" customHeight="1" thickBot="1" x14ac:dyDescent="0.25">
      <c r="A36" s="16" t="s">
        <v>42</v>
      </c>
      <c r="B36" s="15">
        <f t="shared" ref="B36:M36" si="8">SUM(B37:B38)</f>
        <v>111464.04000000001</v>
      </c>
      <c r="C36" s="15">
        <f t="shared" si="8"/>
        <v>88212.2</v>
      </c>
      <c r="D36" s="15">
        <f t="shared" si="8"/>
        <v>101299.5</v>
      </c>
      <c r="E36" s="15">
        <f t="shared" si="8"/>
        <v>84751.209999999992</v>
      </c>
      <c r="F36" s="15">
        <f t="shared" si="8"/>
        <v>108457.18</v>
      </c>
      <c r="G36" s="15">
        <f t="shared" si="8"/>
        <v>115816.60999999999</v>
      </c>
      <c r="H36" s="15">
        <f t="shared" si="8"/>
        <v>96077.31</v>
      </c>
      <c r="I36" s="15">
        <f t="shared" si="8"/>
        <v>143872.26</v>
      </c>
      <c r="J36" s="15">
        <f t="shared" si="8"/>
        <v>113089.91</v>
      </c>
      <c r="K36" s="15">
        <f t="shared" si="8"/>
        <v>97416.44</v>
      </c>
      <c r="L36" s="15">
        <f t="shared" si="8"/>
        <v>115828.28</v>
      </c>
      <c r="M36" s="15">
        <f t="shared" si="8"/>
        <v>188057.97</v>
      </c>
      <c r="N36" s="15">
        <f>SUM(N37:N38)</f>
        <v>1364342.91</v>
      </c>
    </row>
    <row r="37" spans="1:14" s="18" customFormat="1" ht="12" customHeight="1" thickBot="1" x14ac:dyDescent="0.25">
      <c r="A37" s="17" t="s">
        <v>43</v>
      </c>
      <c r="B37" s="17">
        <f>'[1]01.22'!B37</f>
        <v>35459.97</v>
      </c>
      <c r="C37" s="17">
        <f>'[1]02.22'!B37</f>
        <v>32649.61</v>
      </c>
      <c r="D37" s="17">
        <f>'[1]03.22'!B37</f>
        <v>32738.28</v>
      </c>
      <c r="E37" s="17">
        <f>'[1]04.22'!B37</f>
        <v>31418.39</v>
      </c>
      <c r="F37" s="17">
        <f>'[1]05.22'!B37</f>
        <v>35267.74</v>
      </c>
      <c r="G37" s="14">
        <f>'[1]06.22'!B37</f>
        <v>40529.74</v>
      </c>
      <c r="H37" s="14">
        <f>'[1]07.22'!B37</f>
        <v>34275.81</v>
      </c>
      <c r="I37" s="14">
        <f>'[1]08.22'!B37</f>
        <v>51624.88</v>
      </c>
      <c r="J37" s="14">
        <f>'[1]09.22'!B37</f>
        <v>42806.21</v>
      </c>
      <c r="K37" s="14">
        <f>'[1]10.22'!B37</f>
        <v>37598.720000000001</v>
      </c>
      <c r="L37" s="14">
        <f>'[1]11.22'!B37</f>
        <v>44226.74</v>
      </c>
      <c r="M37" s="14">
        <f>'[1]12.22'!B37</f>
        <v>116189.5</v>
      </c>
      <c r="N37" s="15">
        <f>SUM(B37:M37)</f>
        <v>534785.59</v>
      </c>
    </row>
    <row r="38" spans="1:14" s="18" customFormat="1" ht="12" customHeight="1" thickBot="1" x14ac:dyDescent="0.25">
      <c r="A38" s="17" t="s">
        <v>44</v>
      </c>
      <c r="B38" s="17">
        <f>'[1]01.22'!B38</f>
        <v>76004.070000000007</v>
      </c>
      <c r="C38" s="17">
        <f>'[1]02.22'!B38</f>
        <v>55562.59</v>
      </c>
      <c r="D38" s="17">
        <f>'[1]03.22'!B38</f>
        <v>68561.22</v>
      </c>
      <c r="E38" s="17">
        <f>'[1]04.22'!B38</f>
        <v>53332.82</v>
      </c>
      <c r="F38" s="17">
        <f>'[1]05.22'!B38</f>
        <v>73189.440000000002</v>
      </c>
      <c r="G38" s="14">
        <f>'[1]06.22'!B38</f>
        <v>75286.87</v>
      </c>
      <c r="H38" s="14">
        <f>'[1]07.22'!B38</f>
        <v>61801.5</v>
      </c>
      <c r="I38" s="14">
        <f>'[1]08.22'!B38</f>
        <v>92247.38</v>
      </c>
      <c r="J38" s="14">
        <f>'[1]09.22'!B38</f>
        <v>70283.7</v>
      </c>
      <c r="K38" s="14">
        <f>'[1]10.22'!B38</f>
        <v>59817.72</v>
      </c>
      <c r="L38" s="14">
        <f>'[1]11.22'!B38</f>
        <v>71601.539999999994</v>
      </c>
      <c r="M38" s="14">
        <f>'[1]12.22'!B38</f>
        <v>71868.47</v>
      </c>
      <c r="N38" s="15">
        <f>SUM(B38:M38)</f>
        <v>829557.32</v>
      </c>
    </row>
    <row r="39" spans="1:14" ht="12" customHeight="1" thickBot="1" x14ac:dyDescent="0.25">
      <c r="A39" s="16" t="s">
        <v>45</v>
      </c>
      <c r="B39" s="15">
        <f t="shared" ref="B39:M39" si="9">B40+B43</f>
        <v>197456.34999999998</v>
      </c>
      <c r="C39" s="15">
        <f t="shared" si="9"/>
        <v>207828.13</v>
      </c>
      <c r="D39" s="15">
        <f t="shared" si="9"/>
        <v>208980.12</v>
      </c>
      <c r="E39" s="15">
        <f t="shared" si="9"/>
        <v>218605.87</v>
      </c>
      <c r="F39" s="15">
        <f t="shared" si="9"/>
        <v>219415.05000000002</v>
      </c>
      <c r="G39" s="15">
        <f t="shared" si="9"/>
        <v>222395.29</v>
      </c>
      <c r="H39" s="15">
        <f t="shared" si="9"/>
        <v>212492.49</v>
      </c>
      <c r="I39" s="15">
        <f t="shared" si="9"/>
        <v>204718.22999999998</v>
      </c>
      <c r="J39" s="15">
        <f t="shared" si="9"/>
        <v>216153.22999999998</v>
      </c>
      <c r="K39" s="15">
        <f t="shared" si="9"/>
        <v>219216.58</v>
      </c>
      <c r="L39" s="15">
        <f t="shared" si="9"/>
        <v>210007.85</v>
      </c>
      <c r="M39" s="15">
        <f t="shared" si="9"/>
        <v>216093.56999999998</v>
      </c>
      <c r="N39" s="15">
        <f>SUM(B39:M39)</f>
        <v>2553362.7599999998</v>
      </c>
    </row>
    <row r="40" spans="1:14" ht="12" customHeight="1" thickBot="1" x14ac:dyDescent="0.25">
      <c r="A40" s="16" t="s">
        <v>46</v>
      </c>
      <c r="B40" s="15">
        <f t="shared" ref="B40:M40" si="10">B41+B42</f>
        <v>22950.81</v>
      </c>
      <c r="C40" s="15">
        <f t="shared" si="10"/>
        <v>22825.35</v>
      </c>
      <c r="D40" s="15">
        <f t="shared" si="10"/>
        <v>20269.870000000003</v>
      </c>
      <c r="E40" s="15">
        <f t="shared" si="10"/>
        <v>21121.739999999998</v>
      </c>
      <c r="F40" s="15">
        <f t="shared" si="10"/>
        <v>21289.889999999996</v>
      </c>
      <c r="G40" s="15">
        <f t="shared" si="10"/>
        <v>24486.730000000003</v>
      </c>
      <c r="H40" s="15">
        <f t="shared" si="10"/>
        <v>21145.08</v>
      </c>
      <c r="I40" s="15">
        <f t="shared" si="10"/>
        <v>15958.769999999999</v>
      </c>
      <c r="J40" s="15">
        <f t="shared" si="10"/>
        <v>25908.870000000006</v>
      </c>
      <c r="K40" s="15">
        <f t="shared" si="10"/>
        <v>20725.940000000002</v>
      </c>
      <c r="L40" s="15">
        <f t="shared" si="10"/>
        <v>23684.63</v>
      </c>
      <c r="M40" s="15">
        <f t="shared" si="10"/>
        <v>21111.460000000003</v>
      </c>
      <c r="N40" s="15">
        <f>SUM(B40:M40)</f>
        <v>261479.13999999996</v>
      </c>
    </row>
    <row r="41" spans="1:14" ht="12" customHeight="1" thickBot="1" x14ac:dyDescent="0.25">
      <c r="A41" s="17" t="s">
        <v>47</v>
      </c>
      <c r="B41" s="14">
        <f>'[1]01.22'!B41</f>
        <v>22950.81</v>
      </c>
      <c r="C41" s="14">
        <f>'[1]02.22'!B41</f>
        <v>22825.35</v>
      </c>
      <c r="D41" s="14">
        <f>'[1]03.22'!B41</f>
        <v>20269.870000000003</v>
      </c>
      <c r="E41" s="14">
        <f>'[1]04.22'!B41</f>
        <v>21121.739999999998</v>
      </c>
      <c r="F41" s="17">
        <f>'[1]05.22'!B41</f>
        <v>21289.889999999996</v>
      </c>
      <c r="G41" s="14">
        <f>'[1]06.22'!B41</f>
        <v>24486.730000000003</v>
      </c>
      <c r="H41" s="14">
        <f>'[1]07.22'!B41</f>
        <v>21145.08</v>
      </c>
      <c r="I41" s="14">
        <f>'[1]08.22'!B41</f>
        <v>15958.769999999999</v>
      </c>
      <c r="J41" s="14">
        <f>'[1]09.22'!B41</f>
        <v>25908.870000000006</v>
      </c>
      <c r="K41" s="14">
        <f>'[1]10.22'!B41</f>
        <v>20725.940000000002</v>
      </c>
      <c r="L41" s="14">
        <f>'[1]11.22'!B41</f>
        <v>23684.63</v>
      </c>
      <c r="M41" s="14">
        <f>'[1]12.22'!B41</f>
        <v>21111.460000000003</v>
      </c>
      <c r="N41" s="15">
        <f>SUM(B41:M41)</f>
        <v>261479.13999999996</v>
      </c>
    </row>
    <row r="42" spans="1:14" ht="12" customHeight="1" thickBot="1" x14ac:dyDescent="0.25">
      <c r="A42" s="17" t="s">
        <v>48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5">
        <f t="shared" ref="N42" si="11">SUM(B42:M42)</f>
        <v>0</v>
      </c>
    </row>
    <row r="43" spans="1:14" ht="12" customHeight="1" thickBot="1" x14ac:dyDescent="0.25">
      <c r="A43" s="13" t="s">
        <v>49</v>
      </c>
      <c r="B43" s="14">
        <f>'[1]01.22'!B43</f>
        <v>174505.53999999998</v>
      </c>
      <c r="C43" s="14">
        <f>'[1]02.22'!B43</f>
        <v>185002.78</v>
      </c>
      <c r="D43" s="14">
        <f>'[1]03.22'!B43</f>
        <v>188710.25</v>
      </c>
      <c r="E43" s="14">
        <f>'[1]04.22'!B43</f>
        <v>197484.13</v>
      </c>
      <c r="F43" s="17">
        <f>'[1]05.22'!B43</f>
        <v>198125.16000000003</v>
      </c>
      <c r="G43" s="14">
        <f>'[1]06.22'!B43</f>
        <v>197908.56</v>
      </c>
      <c r="H43" s="14">
        <f>'[1]07.22'!B43</f>
        <v>191347.40999999997</v>
      </c>
      <c r="I43" s="14">
        <f>'[1]08.22'!B43</f>
        <v>188759.46</v>
      </c>
      <c r="J43" s="14">
        <f>'[1]09.22'!B43</f>
        <v>190244.36</v>
      </c>
      <c r="K43" s="14">
        <f>'[1]10.22'!B43</f>
        <v>198490.63999999998</v>
      </c>
      <c r="L43" s="14">
        <f>'[1]11.22'!B43</f>
        <v>186323.22</v>
      </c>
      <c r="M43" s="14">
        <f>'[1]12.22'!B43</f>
        <v>194982.11</v>
      </c>
      <c r="N43" s="15">
        <f>SUM(B43:M43)</f>
        <v>2291883.6199999996</v>
      </c>
    </row>
    <row r="44" spans="1:14" ht="12" customHeight="1" thickBot="1" x14ac:dyDescent="0.25">
      <c r="A44" s="16" t="s">
        <v>50</v>
      </c>
      <c r="B44" s="15">
        <f t="shared" ref="B44:M44" si="12">SUM(B45:B47)</f>
        <v>379591.79000000004</v>
      </c>
      <c r="C44" s="15">
        <f t="shared" si="12"/>
        <v>312128.82</v>
      </c>
      <c r="D44" s="15">
        <f t="shared" si="12"/>
        <v>420911.95</v>
      </c>
      <c r="E44" s="15">
        <f t="shared" si="12"/>
        <v>393305.52999999997</v>
      </c>
      <c r="F44" s="15">
        <f t="shared" si="12"/>
        <v>452297.65</v>
      </c>
      <c r="G44" s="15">
        <f t="shared" si="12"/>
        <v>403768.74</v>
      </c>
      <c r="H44" s="15">
        <f t="shared" si="12"/>
        <v>385328.55000000005</v>
      </c>
      <c r="I44" s="15">
        <f t="shared" si="12"/>
        <v>388583.26999999996</v>
      </c>
      <c r="J44" s="15">
        <f t="shared" si="12"/>
        <v>420716.87999999995</v>
      </c>
      <c r="K44" s="15">
        <f t="shared" si="12"/>
        <v>380558.91</v>
      </c>
      <c r="L44" s="15">
        <f t="shared" si="12"/>
        <v>475126.96000000008</v>
      </c>
      <c r="M44" s="15">
        <f t="shared" si="12"/>
        <v>381281.14</v>
      </c>
      <c r="N44" s="15">
        <f>SUM(N45:N47)</f>
        <v>4793600.1899999985</v>
      </c>
    </row>
    <row r="45" spans="1:14" ht="12" customHeight="1" thickBot="1" x14ac:dyDescent="0.25">
      <c r="A45" s="17" t="s">
        <v>51</v>
      </c>
      <c r="B45" s="14">
        <f>'[1]01.22'!B45</f>
        <v>364495.64</v>
      </c>
      <c r="C45" s="14">
        <f>'[1]02.22'!B45</f>
        <v>308183.64</v>
      </c>
      <c r="D45" s="14">
        <f>'[1]03.22'!B45</f>
        <v>381178.99</v>
      </c>
      <c r="E45" s="14">
        <f>'[1]04.22'!B45</f>
        <v>370738.49</v>
      </c>
      <c r="F45" s="17">
        <f>'[1]05.22'!B45</f>
        <v>435180.84</v>
      </c>
      <c r="G45" s="14">
        <f>'[1]06.22'!B45</f>
        <v>388089.05</v>
      </c>
      <c r="H45" s="14">
        <f>'[1]07.22'!B45</f>
        <v>348565.03</v>
      </c>
      <c r="I45" s="14">
        <f>'[1]08.22'!B45</f>
        <v>365928.91</v>
      </c>
      <c r="J45" s="14">
        <f>'[1]09.22'!B45</f>
        <v>400252.83999999997</v>
      </c>
      <c r="K45" s="14">
        <f>'[1]10.22'!B45</f>
        <v>395251.97</v>
      </c>
      <c r="L45" s="14">
        <f>'[1]11.22'!B45</f>
        <v>448980.13000000006</v>
      </c>
      <c r="M45" s="14">
        <f>'[1]12.22'!B45</f>
        <v>354326.35000000003</v>
      </c>
      <c r="N45" s="15">
        <f>SUM(B45:M45)</f>
        <v>4561171.879999999</v>
      </c>
    </row>
    <row r="46" spans="1:14" ht="12" customHeight="1" thickBot="1" x14ac:dyDescent="0.25">
      <c r="A46" s="17" t="s">
        <v>52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</row>
    <row r="47" spans="1:14" ht="12" customHeight="1" thickBot="1" x14ac:dyDescent="0.25">
      <c r="A47" s="17" t="s">
        <v>53</v>
      </c>
      <c r="B47" s="14">
        <f>'[1]01.22'!B47</f>
        <v>15096.150000000001</v>
      </c>
      <c r="C47" s="14">
        <f>'[1]02.22'!B47</f>
        <v>3945.1800000000007</v>
      </c>
      <c r="D47" s="14">
        <f>'[1]03.22'!B47</f>
        <v>39732.959999999999</v>
      </c>
      <c r="E47" s="14">
        <f>'[1]04.22'!B47</f>
        <v>22567.040000000001</v>
      </c>
      <c r="F47" s="17">
        <f>'[1]05.22'!B47</f>
        <v>17116.810000000001</v>
      </c>
      <c r="G47" s="14">
        <f>'[1]06.22'!B47</f>
        <v>15679.69</v>
      </c>
      <c r="H47" s="14">
        <f>'[1]07.22'!B47</f>
        <v>36763.519999999997</v>
      </c>
      <c r="I47" s="14">
        <f>'[1]08.22'!B47</f>
        <v>22654.359999999997</v>
      </c>
      <c r="J47" s="14">
        <f>'[1]09.22'!B47</f>
        <v>20464.04</v>
      </c>
      <c r="K47" s="14">
        <f>'[1]10.22'!B47</f>
        <v>-14693.06</v>
      </c>
      <c r="L47" s="14">
        <f>'[1]11.22'!B47</f>
        <v>26146.83</v>
      </c>
      <c r="M47" s="14">
        <f>'[1]12.22'!B47</f>
        <v>26954.79</v>
      </c>
      <c r="N47" s="15">
        <f t="shared" ref="N47:N57" si="13">SUM(B47:M47)</f>
        <v>232428.31000000003</v>
      </c>
    </row>
    <row r="48" spans="1:14" ht="12" customHeight="1" thickBot="1" x14ac:dyDescent="0.25">
      <c r="A48" s="16" t="s">
        <v>54</v>
      </c>
      <c r="B48" s="15">
        <f>SUM(B49:B51)</f>
        <v>0</v>
      </c>
      <c r="C48" s="15">
        <f t="shared" ref="C48:D48" si="14">SUM(C49:C51)</f>
        <v>0</v>
      </c>
      <c r="D48" s="15">
        <f t="shared" si="14"/>
        <v>0</v>
      </c>
      <c r="E48" s="15">
        <f>SUM(E49:E51)</f>
        <v>0</v>
      </c>
      <c r="F48" s="15">
        <f>SUM(F49:F51)</f>
        <v>0</v>
      </c>
      <c r="G48" s="15">
        <f t="shared" ref="G48:L48" si="15">SUM(G49:G51)</f>
        <v>0</v>
      </c>
      <c r="H48" s="15">
        <f t="shared" si="15"/>
        <v>0</v>
      </c>
      <c r="I48" s="15">
        <f t="shared" si="15"/>
        <v>0</v>
      </c>
      <c r="J48" s="15">
        <f t="shared" si="15"/>
        <v>0</v>
      </c>
      <c r="K48" s="15">
        <f t="shared" si="15"/>
        <v>0</v>
      </c>
      <c r="L48" s="15">
        <f t="shared" si="15"/>
        <v>0</v>
      </c>
      <c r="M48" s="14">
        <f>'[1]12.22'!B48</f>
        <v>-59725.02</v>
      </c>
      <c r="N48" s="15">
        <f t="shared" si="13"/>
        <v>-59725.02</v>
      </c>
    </row>
    <row r="49" spans="1:14" ht="12" customHeight="1" thickBot="1" x14ac:dyDescent="0.25">
      <c r="A49" s="17" t="s">
        <v>55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>
        <f t="shared" si="13"/>
        <v>0</v>
      </c>
    </row>
    <row r="50" spans="1:14" ht="12" customHeight="1" thickBot="1" x14ac:dyDescent="0.25">
      <c r="A50" s="17" t="s">
        <v>56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>
        <f t="shared" si="13"/>
        <v>0</v>
      </c>
    </row>
    <row r="51" spans="1:14" ht="12" customHeight="1" thickBot="1" x14ac:dyDescent="0.25">
      <c r="A51" s="17" t="s">
        <v>57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>
        <f t="shared" si="13"/>
        <v>0</v>
      </c>
    </row>
    <row r="52" spans="1:14" ht="12" customHeight="1" thickBot="1" x14ac:dyDescent="0.25">
      <c r="A52" s="13" t="s">
        <v>58</v>
      </c>
      <c r="B52" s="14">
        <f>'[1]01.22'!B52</f>
        <v>12452.859999999999</v>
      </c>
      <c r="C52" s="14">
        <f>'[1]02.22'!B52</f>
        <v>12847.08</v>
      </c>
      <c r="D52" s="14">
        <f>'[1]03.22'!B52</f>
        <v>13483</v>
      </c>
      <c r="E52" s="14">
        <f>'[1]04.22'!B52</f>
        <v>13135.919999999998</v>
      </c>
      <c r="F52" s="17">
        <f>'[1]05.22'!B52</f>
        <v>12329.880000000001</v>
      </c>
      <c r="G52" s="14">
        <f>'[1]06.22'!B52</f>
        <v>12479.130000000001</v>
      </c>
      <c r="H52" s="14">
        <f>'[1]07.22'!B52</f>
        <v>10781.45</v>
      </c>
      <c r="I52" s="14">
        <f>'[1]08.22'!B52</f>
        <v>11200.01</v>
      </c>
      <c r="J52" s="14">
        <f>'[1]09.22'!B52</f>
        <v>11032.639999999998</v>
      </c>
      <c r="K52" s="14">
        <f>'[1]10.22'!B52</f>
        <v>11200.95</v>
      </c>
      <c r="L52" s="14">
        <f>'[1]11.22'!B52</f>
        <v>12401.249999999998</v>
      </c>
      <c r="M52" s="14">
        <f>'[1]12.22'!B52</f>
        <v>11663.839999999998</v>
      </c>
      <c r="N52" s="15">
        <f t="shared" si="13"/>
        <v>145008.00999999998</v>
      </c>
    </row>
    <row r="53" spans="1:14" ht="12" customHeight="1" thickBot="1" x14ac:dyDescent="0.25">
      <c r="A53" s="13" t="s">
        <v>59</v>
      </c>
      <c r="B53" s="14">
        <f>'[1]01.22'!B53</f>
        <v>9485.6099999999988</v>
      </c>
      <c r="C53" s="14">
        <f>'[1]02.22'!B53</f>
        <v>8097.54</v>
      </c>
      <c r="D53" s="14">
        <f>'[1]03.22'!B53</f>
        <v>0</v>
      </c>
      <c r="E53" s="14">
        <f>'[1]04.22'!B53</f>
        <v>0</v>
      </c>
      <c r="F53" s="17">
        <f>'[1]05.22'!B53</f>
        <v>543.76</v>
      </c>
      <c r="G53" s="14">
        <f>'[1]06.22'!B53</f>
        <v>0</v>
      </c>
      <c r="H53" s="14">
        <f>'[1]07.22'!B53</f>
        <v>0</v>
      </c>
      <c r="I53" s="14">
        <f>'[1]08.22'!B53</f>
        <v>0</v>
      </c>
      <c r="J53" s="14">
        <f>'[1]09.22'!B53</f>
        <v>0</v>
      </c>
      <c r="K53" s="14">
        <f>'[1]10.22'!B53</f>
        <v>0</v>
      </c>
      <c r="L53" s="14">
        <f>'[1]11.22'!B53</f>
        <v>0</v>
      </c>
      <c r="M53" s="14">
        <f>'[1]12.22'!B53</f>
        <v>0</v>
      </c>
      <c r="N53" s="15">
        <f t="shared" si="13"/>
        <v>18126.909999999996</v>
      </c>
    </row>
    <row r="54" spans="1:14" ht="12" customHeight="1" thickBot="1" x14ac:dyDescent="0.25">
      <c r="A54" s="13" t="s">
        <v>60</v>
      </c>
      <c r="B54" s="14">
        <f>'[1]01.22'!B54</f>
        <v>849.2</v>
      </c>
      <c r="C54" s="14">
        <f>'[1]02.22'!B54</f>
        <v>838.4</v>
      </c>
      <c r="D54" s="14">
        <f>'[1]03.22'!B54</f>
        <v>852.5</v>
      </c>
      <c r="E54" s="14">
        <f>'[1]04.22'!B54</f>
        <v>880.75</v>
      </c>
      <c r="F54" s="17">
        <f>'[1]05.22'!B54</f>
        <v>762.3</v>
      </c>
      <c r="G54" s="14">
        <f>'[1]06.22'!B54</f>
        <v>778.35</v>
      </c>
      <c r="H54" s="14">
        <f>'[1]07.22'!B54</f>
        <v>766.55</v>
      </c>
      <c r="I54" s="14">
        <f>'[1]08.22'!B54</f>
        <v>823.77</v>
      </c>
      <c r="J54" s="14">
        <f>'[1]09.22'!B54</f>
        <v>745.85</v>
      </c>
      <c r="K54" s="14">
        <f>'[1]10.22'!B54</f>
        <v>816.85</v>
      </c>
      <c r="L54" s="14">
        <f>'[1]11.22'!B54</f>
        <v>1048.68</v>
      </c>
      <c r="M54" s="14">
        <f>'[1]12.22'!B54</f>
        <v>1221.25</v>
      </c>
      <c r="N54" s="15">
        <f t="shared" si="13"/>
        <v>10384.450000000001</v>
      </c>
    </row>
    <row r="55" spans="1:14" ht="12" customHeight="1" thickBot="1" x14ac:dyDescent="0.25">
      <c r="A55" s="13" t="s">
        <v>61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>
        <f t="shared" si="13"/>
        <v>0</v>
      </c>
    </row>
    <row r="56" spans="1:14" ht="12" customHeight="1" thickBot="1" x14ac:dyDescent="0.25">
      <c r="A56" s="13" t="s">
        <v>62</v>
      </c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>
        <f t="shared" si="13"/>
        <v>0</v>
      </c>
    </row>
    <row r="57" spans="1:14" ht="12" customHeight="1" thickBot="1" x14ac:dyDescent="0.25">
      <c r="A57" s="13" t="s">
        <v>63</v>
      </c>
      <c r="B57" s="14">
        <f>'[1]01.22'!B57</f>
        <v>989550.39999999991</v>
      </c>
      <c r="C57" s="14">
        <f>'[1]02.22'!B57</f>
        <v>711216.99</v>
      </c>
      <c r="D57" s="14">
        <f>'[1]03.22'!B57</f>
        <v>700285.82000000007</v>
      </c>
      <c r="E57" s="14">
        <f>'[1]04.22'!B57</f>
        <v>772114.15</v>
      </c>
      <c r="F57" s="17">
        <f>'[1]05.22'!B57</f>
        <v>877783.67</v>
      </c>
      <c r="G57" s="14">
        <f>'[1]06.22'!B57</f>
        <v>915391.53</v>
      </c>
      <c r="H57" s="14">
        <f>'[1]07.22'!B57</f>
        <v>836617.38</v>
      </c>
      <c r="I57" s="14">
        <f>'[1]08.22'!B57</f>
        <v>954464.15</v>
      </c>
      <c r="J57" s="14">
        <f>'[1]09.22'!B57</f>
        <v>1002538.97</v>
      </c>
      <c r="K57" s="14">
        <f>'[1]10.22'!B57</f>
        <v>877314.14</v>
      </c>
      <c r="L57" s="14">
        <f>'[1]11.22'!B57</f>
        <v>948651.89</v>
      </c>
      <c r="M57" s="14">
        <f>'[1]12.22'!B57</f>
        <v>585916.88</v>
      </c>
      <c r="N57" s="15">
        <f t="shared" si="13"/>
        <v>10171845.970000001</v>
      </c>
    </row>
    <row r="58" spans="1:14" ht="12" customHeight="1" thickBot="1" x14ac:dyDescent="0.25">
      <c r="A58" s="16" t="s">
        <v>64</v>
      </c>
      <c r="B58" s="15">
        <f t="shared" ref="B58:M58" si="16">B29+B39+B44+B48+B52+B53+B54+B57</f>
        <v>2156440.39</v>
      </c>
      <c r="C58" s="15">
        <f t="shared" si="16"/>
        <v>1784236.63</v>
      </c>
      <c r="D58" s="15">
        <f t="shared" si="16"/>
        <v>1880818.82</v>
      </c>
      <c r="E58" s="15">
        <f t="shared" si="16"/>
        <v>1932057.63</v>
      </c>
      <c r="F58" s="15">
        <f t="shared" si="16"/>
        <v>2144344.13</v>
      </c>
      <c r="G58" s="15">
        <f t="shared" si="16"/>
        <v>2173189.06</v>
      </c>
      <c r="H58" s="15">
        <f t="shared" si="16"/>
        <v>2022630.77</v>
      </c>
      <c r="I58" s="15">
        <f t="shared" si="16"/>
        <v>2205475.38</v>
      </c>
      <c r="J58" s="15">
        <f t="shared" si="16"/>
        <v>2326041.12</v>
      </c>
      <c r="K58" s="15">
        <f t="shared" si="16"/>
        <v>2079587.4500000002</v>
      </c>
      <c r="L58" s="15">
        <f t="shared" si="16"/>
        <v>2282124.44</v>
      </c>
      <c r="M58" s="15">
        <f t="shared" si="16"/>
        <v>1906087.5</v>
      </c>
      <c r="N58" s="15">
        <f>N29+N39+N44+N48+N52+N53+N54+N57</f>
        <v>24893033.32</v>
      </c>
    </row>
    <row r="59" spans="1:14" ht="12" customHeight="1" thickBot="1" x14ac:dyDescent="0.25">
      <c r="A59" s="11" t="s">
        <v>65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2" customHeight="1" thickBot="1" x14ac:dyDescent="0.25">
      <c r="A60" s="13" t="s">
        <v>66</v>
      </c>
      <c r="B60" s="14">
        <f>'[1]01.22'!B60</f>
        <v>0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>
        <f>SUM(B60:M60)</f>
        <v>0</v>
      </c>
    </row>
    <row r="61" spans="1:14" ht="12" customHeight="1" thickBot="1" x14ac:dyDescent="0.25">
      <c r="A61" s="13" t="s">
        <v>67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>
        <f t="shared" ref="N61:N64" si="17">SUM(B61:M61)</f>
        <v>0</v>
      </c>
    </row>
    <row r="62" spans="1:14" ht="12" customHeight="1" thickBot="1" x14ac:dyDescent="0.25">
      <c r="A62" s="13" t="s">
        <v>68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>
        <f t="shared" si="17"/>
        <v>0</v>
      </c>
    </row>
    <row r="63" spans="1:14" ht="12" customHeight="1" thickBot="1" x14ac:dyDescent="0.25">
      <c r="A63" s="13" t="s">
        <v>69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>
        <f t="shared" si="17"/>
        <v>0</v>
      </c>
    </row>
    <row r="64" spans="1:14" ht="12" customHeight="1" thickBot="1" x14ac:dyDescent="0.25">
      <c r="A64" s="16" t="s">
        <v>70</v>
      </c>
      <c r="B64" s="15">
        <f t="shared" ref="B64" si="18">SUM(B60:B63)</f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f t="shared" si="17"/>
        <v>0</v>
      </c>
    </row>
    <row r="65" spans="1:14" ht="12" customHeight="1" thickBot="1" x14ac:dyDescent="0.25">
      <c r="A65" s="16" t="s">
        <v>71</v>
      </c>
      <c r="B65" s="15">
        <f t="shared" ref="B65:M65" si="19">B58+B64</f>
        <v>2156440.39</v>
      </c>
      <c r="C65" s="15">
        <f t="shared" si="19"/>
        <v>1784236.63</v>
      </c>
      <c r="D65" s="15">
        <f t="shared" si="19"/>
        <v>1880818.82</v>
      </c>
      <c r="E65" s="15">
        <f t="shared" si="19"/>
        <v>1932057.63</v>
      </c>
      <c r="F65" s="15">
        <f t="shared" si="19"/>
        <v>2144344.13</v>
      </c>
      <c r="G65" s="15">
        <f t="shared" si="19"/>
        <v>2173189.06</v>
      </c>
      <c r="H65" s="15">
        <f t="shared" si="19"/>
        <v>2022630.77</v>
      </c>
      <c r="I65" s="15">
        <f t="shared" si="19"/>
        <v>2205475.38</v>
      </c>
      <c r="J65" s="15">
        <f t="shared" si="19"/>
        <v>2326041.12</v>
      </c>
      <c r="K65" s="15">
        <f t="shared" si="19"/>
        <v>2079587.4500000002</v>
      </c>
      <c r="L65" s="15">
        <f t="shared" si="19"/>
        <v>2282124.44</v>
      </c>
      <c r="M65" s="15">
        <f t="shared" si="19"/>
        <v>1906087.5</v>
      </c>
      <c r="N65" s="15">
        <f>N58+N64</f>
        <v>24893033.32</v>
      </c>
    </row>
    <row r="66" spans="1:14" ht="12" customHeight="1" thickBot="1" x14ac:dyDescent="0.25">
      <c r="A66" s="16" t="s">
        <v>72</v>
      </c>
      <c r="B66" s="15">
        <f t="shared" ref="B66:M66" si="20">B27-B65</f>
        <v>-282946.33000000007</v>
      </c>
      <c r="C66" s="15">
        <f t="shared" si="20"/>
        <v>-86895.699999999953</v>
      </c>
      <c r="D66" s="15">
        <f t="shared" si="20"/>
        <v>-83365.110000000102</v>
      </c>
      <c r="E66" s="15">
        <f t="shared" si="20"/>
        <v>-64266.569999999832</v>
      </c>
      <c r="F66" s="15">
        <f t="shared" si="20"/>
        <v>80973.600000000093</v>
      </c>
      <c r="G66" s="15">
        <f t="shared" si="20"/>
        <v>-78188.520000000019</v>
      </c>
      <c r="H66" s="15">
        <f t="shared" si="20"/>
        <v>26302.690000000177</v>
      </c>
      <c r="I66" s="15">
        <f t="shared" si="20"/>
        <v>56787.280000000261</v>
      </c>
      <c r="J66" s="15">
        <f t="shared" si="20"/>
        <v>-74483.19000000041</v>
      </c>
      <c r="K66" s="15">
        <f t="shared" si="20"/>
        <v>165133.47999999998</v>
      </c>
      <c r="L66" s="15">
        <f t="shared" si="20"/>
        <v>-314712.48999999976</v>
      </c>
      <c r="M66" s="15">
        <f t="shared" si="20"/>
        <v>148782.02000000002</v>
      </c>
      <c r="N66" s="15">
        <f>N27-N65</f>
        <v>-506878.83999999613</v>
      </c>
    </row>
    <row r="67" spans="1:14" ht="12" customHeight="1" x14ac:dyDescent="0.2"/>
  </sheetData>
  <mergeCells count="4">
    <mergeCell ref="A1:O1"/>
    <mergeCell ref="A2:O2"/>
    <mergeCell ref="A3:O3"/>
    <mergeCell ref="A6:A7"/>
  </mergeCells>
  <pageMargins left="0.511811024" right="0.511811024" top="0.78740157499999996" bottom="0.78740157499999996" header="0.31496062000000002" footer="0.31496062000000002"/>
  <pageSetup paperSize="0" scale="36" orientation="portrait" verticalDpi="0" r:id="rId1"/>
  <ignoredErrors>
    <ignoredError sqref="N36:N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Isabel Cristina P Siqueira</cp:lastModifiedBy>
  <cp:lastPrinted>2025-10-13T15:02:38Z</cp:lastPrinted>
  <dcterms:created xsi:type="dcterms:W3CDTF">2025-10-13T12:35:55Z</dcterms:created>
  <dcterms:modified xsi:type="dcterms:W3CDTF">2025-10-13T15:02:49Z</dcterms:modified>
</cp:coreProperties>
</file>