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21\"/>
    </mc:Choice>
  </mc:AlternateContent>
  <xr:revisionPtr revIDLastSave="0" documentId="14_{E5E140A1-CB86-4B32-B557-2CD5E69315C7}" xr6:coauthVersionLast="47" xr6:coauthVersionMax="47" xr10:uidLastSave="{00000000-0000-0000-0000-000000000000}"/>
  <bookViews>
    <workbookView xWindow="-120" yWindow="-120" windowWidth="20730" windowHeight="11040" xr2:uid="{161DB745-7E6C-4AE0-A17A-17F6F8B23913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63" i="1"/>
  <c r="B64" i="1" s="1"/>
  <c r="K60" i="1"/>
  <c r="B60" i="1"/>
  <c r="B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J57" i="1" s="1"/>
  <c r="I55" i="1"/>
  <c r="H55" i="1"/>
  <c r="G55" i="1"/>
  <c r="G57" i="1" s="1"/>
  <c r="F55" i="1"/>
  <c r="E55" i="1"/>
  <c r="D55" i="1"/>
  <c r="C55" i="1"/>
  <c r="C57" i="1" s="1"/>
  <c r="M52" i="1"/>
  <c r="M60" i="1" s="1"/>
  <c r="L52" i="1"/>
  <c r="L60" i="1" s="1"/>
  <c r="K52" i="1"/>
  <c r="J52" i="1"/>
  <c r="J60" i="1" s="1"/>
  <c r="I52" i="1"/>
  <c r="I60" i="1" s="1"/>
  <c r="H52" i="1"/>
  <c r="H60" i="1" s="1"/>
  <c r="G52" i="1"/>
  <c r="G60" i="1" s="1"/>
  <c r="F52" i="1"/>
  <c r="F60" i="1" s="1"/>
  <c r="E52" i="1"/>
  <c r="E60" i="1" s="1"/>
  <c r="D52" i="1"/>
  <c r="D60" i="1" s="1"/>
  <c r="C52" i="1"/>
  <c r="C60" i="1" s="1"/>
  <c r="B52" i="1"/>
  <c r="M46" i="1"/>
  <c r="L46" i="1"/>
  <c r="K46" i="1"/>
  <c r="J46" i="1"/>
  <c r="I46" i="1"/>
  <c r="H46" i="1"/>
  <c r="G46" i="1"/>
  <c r="F46" i="1"/>
  <c r="E46" i="1"/>
  <c r="D46" i="1"/>
  <c r="C46" i="1"/>
  <c r="B46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7" i="1"/>
  <c r="N37" i="1" s="1"/>
  <c r="N36" i="1" s="1"/>
  <c r="L37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3" i="1"/>
  <c r="L33" i="1"/>
  <c r="L32" i="1" s="1"/>
  <c r="K33" i="1"/>
  <c r="J33" i="1"/>
  <c r="I33" i="1"/>
  <c r="I32" i="1" s="1"/>
  <c r="H33" i="1"/>
  <c r="H32" i="1" s="1"/>
  <c r="G33" i="1"/>
  <c r="F33" i="1"/>
  <c r="F32" i="1" s="1"/>
  <c r="E33" i="1"/>
  <c r="D33" i="1"/>
  <c r="D32" i="1" s="1"/>
  <c r="C33" i="1"/>
  <c r="B33" i="1"/>
  <c r="M32" i="1"/>
  <c r="J32" i="1"/>
  <c r="E32" i="1"/>
  <c r="C32" i="1"/>
  <c r="M31" i="1"/>
  <c r="L31" i="1"/>
  <c r="K31" i="1"/>
  <c r="J31" i="1"/>
  <c r="I31" i="1"/>
  <c r="H31" i="1"/>
  <c r="G31" i="1"/>
  <c r="F31" i="1"/>
  <c r="E31" i="1"/>
  <c r="D31" i="1"/>
  <c r="C31" i="1"/>
  <c r="B31" i="1"/>
  <c r="M29" i="1"/>
  <c r="L29" i="1"/>
  <c r="L28" i="1" s="1"/>
  <c r="L27" i="1" s="1"/>
  <c r="K29" i="1"/>
  <c r="K28" i="1" s="1"/>
  <c r="K27" i="1" s="1"/>
  <c r="J29" i="1"/>
  <c r="I29" i="1"/>
  <c r="I28" i="1" s="1"/>
  <c r="I27" i="1" s="1"/>
  <c r="H29" i="1"/>
  <c r="G29" i="1"/>
  <c r="G28" i="1" s="1"/>
  <c r="G27" i="1" s="1"/>
  <c r="F29" i="1"/>
  <c r="E29" i="1"/>
  <c r="E28" i="1" s="1"/>
  <c r="E27" i="1" s="1"/>
  <c r="D29" i="1"/>
  <c r="C29" i="1"/>
  <c r="C28" i="1" s="1"/>
  <c r="C27" i="1" s="1"/>
  <c r="B29" i="1"/>
  <c r="M28" i="1"/>
  <c r="M27" i="1" s="1"/>
  <c r="J28" i="1"/>
  <c r="J27" i="1" s="1"/>
  <c r="H28" i="1"/>
  <c r="H27" i="1" s="1"/>
  <c r="F28" i="1"/>
  <c r="F27" i="1" s="1"/>
  <c r="D28" i="1"/>
  <c r="D27" i="1" s="1"/>
  <c r="B28" i="1"/>
  <c r="N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L18" i="1" s="1"/>
  <c r="K19" i="1"/>
  <c r="K18" i="1" s="1"/>
  <c r="J19" i="1"/>
  <c r="J18" i="1" s="1"/>
  <c r="I19" i="1"/>
  <c r="H19" i="1"/>
  <c r="H18" i="1" s="1"/>
  <c r="G19" i="1"/>
  <c r="F19" i="1"/>
  <c r="F18" i="1" s="1"/>
  <c r="E19" i="1"/>
  <c r="E18" i="1" s="1"/>
  <c r="E47" i="1" s="1"/>
  <c r="D19" i="1"/>
  <c r="D18" i="1" s="1"/>
  <c r="C19" i="1"/>
  <c r="B19" i="1"/>
  <c r="B18" i="1" s="1"/>
  <c r="G18" i="1"/>
  <c r="C18" i="1"/>
  <c r="M15" i="1"/>
  <c r="E15" i="1"/>
  <c r="D15" i="1"/>
  <c r="D16" i="1" s="1"/>
  <c r="C15" i="1"/>
  <c r="N15" i="1" s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M16" i="1" s="1"/>
  <c r="L10" i="1"/>
  <c r="L16" i="1" s="1"/>
  <c r="K10" i="1"/>
  <c r="K16" i="1" s="1"/>
  <c r="J10" i="1"/>
  <c r="J16" i="1" s="1"/>
  <c r="I10" i="1"/>
  <c r="I16" i="1" s="1"/>
  <c r="H10" i="1"/>
  <c r="H16" i="1" s="1"/>
  <c r="G10" i="1"/>
  <c r="G16" i="1" s="1"/>
  <c r="F10" i="1"/>
  <c r="F16" i="1" s="1"/>
  <c r="E10" i="1"/>
  <c r="E16" i="1" s="1"/>
  <c r="D10" i="1"/>
  <c r="C10" i="1"/>
  <c r="C16" i="1" s="1"/>
  <c r="B10" i="1"/>
  <c r="M8" i="1"/>
  <c r="L8" i="1"/>
  <c r="K8" i="1"/>
  <c r="J8" i="1"/>
  <c r="I8" i="1"/>
  <c r="H8" i="1"/>
  <c r="G8" i="1"/>
  <c r="F8" i="1"/>
  <c r="E8" i="1"/>
  <c r="D8" i="1"/>
  <c r="C8" i="1"/>
  <c r="M18" i="1" l="1"/>
  <c r="N20" i="1"/>
  <c r="N21" i="1"/>
  <c r="N22" i="1"/>
  <c r="N23" i="1"/>
  <c r="N24" i="1"/>
  <c r="N25" i="1"/>
  <c r="N29" i="1"/>
  <c r="B27" i="1"/>
  <c r="N31" i="1"/>
  <c r="E57" i="1"/>
  <c r="I57" i="1"/>
  <c r="M57" i="1"/>
  <c r="F57" i="1"/>
  <c r="I18" i="1"/>
  <c r="I47" i="1" s="1"/>
  <c r="E48" i="1"/>
  <c r="C47" i="1"/>
  <c r="C49" i="1" s="1"/>
  <c r="N33" i="1"/>
  <c r="N35" i="1"/>
  <c r="K57" i="1"/>
  <c r="C48" i="1"/>
  <c r="N10" i="1"/>
  <c r="B16" i="1"/>
  <c r="D47" i="1"/>
  <c r="G32" i="1"/>
  <c r="K32" i="1"/>
  <c r="N40" i="1"/>
  <c r="N41" i="1"/>
  <c r="N42" i="1"/>
  <c r="N46" i="1"/>
  <c r="D57" i="1"/>
  <c r="H57" i="1"/>
  <c r="L57" i="1"/>
  <c r="D49" i="1"/>
  <c r="F47" i="1"/>
  <c r="F49" i="1" s="1"/>
  <c r="H47" i="1"/>
  <c r="H49" i="1" s="1"/>
  <c r="N28" i="1"/>
  <c r="N27" i="1" s="1"/>
  <c r="J47" i="1"/>
  <c r="J49" i="1" s="1"/>
  <c r="G49" i="1"/>
  <c r="D48" i="1"/>
  <c r="L47" i="1"/>
  <c r="L48" i="1" s="1"/>
  <c r="N16" i="1"/>
  <c r="E49" i="1"/>
  <c r="K47" i="1"/>
  <c r="K48" i="1" s="1"/>
  <c r="K49" i="1"/>
  <c r="G47" i="1"/>
  <c r="G48" i="1" s="1"/>
  <c r="M47" i="1"/>
  <c r="M48" i="1" s="1"/>
  <c r="B32" i="1"/>
  <c r="B47" i="1" s="1"/>
  <c r="B49" i="1" s="1"/>
  <c r="M36" i="1"/>
  <c r="N12" i="1"/>
  <c r="N19" i="1"/>
  <c r="N18" i="1" s="1"/>
  <c r="I49" i="1" l="1"/>
  <c r="I48" i="1"/>
  <c r="H48" i="1"/>
  <c r="M49" i="1"/>
  <c r="N32" i="1"/>
  <c r="J48" i="1"/>
  <c r="F48" i="1"/>
  <c r="B48" i="1"/>
  <c r="L49" i="1"/>
  <c r="N47" i="1"/>
  <c r="N48" i="1" s="1"/>
</calcChain>
</file>

<file path=xl/sharedStrings.xml><?xml version="1.0" encoding="utf-8"?>
<sst xmlns="http://schemas.openxmlformats.org/spreadsheetml/2006/main" count="105" uniqueCount="68">
  <si>
    <t>Relatório - Gestão em Saúde - Data: 24/02/2021 15:45</t>
  </si>
  <si>
    <t>Relatório - Demonstrativo do Fluxo de Caixa</t>
  </si>
  <si>
    <t>CAC Guarulhos - Período: 2021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</si>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</sst>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b/>
      <sz val="8"/>
      <color rgb="FF696969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2" fillId="0" borderId="0" xfId="0" applyNumberFormat="1" applyFont="1"/>
    <xf numFmtId="0" fontId="6" fillId="0" borderId="0" xfId="0" applyFont="1"/>
    <xf numFmtId="43" fontId="6" fillId="0" borderId="0" xfId="1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justify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1\Dem%20Fluxo%20de%20Caixa%20CAC%20Guarulhos%202021%20-%20(Dezembro).xlsx" TargetMode="External"/><Relationship Id="rId1" Type="http://schemas.openxmlformats.org/officeDocument/2006/relationships/externalLinkPath" Target="file:///V:\Ceac\AreaComum\CAC%20GUARULHOS\Departamentos\Contabilidade\Fluxo%20de%20Caixa\2021\Dem%20Fluxo%20de%20Caixa%20CAC%20Guarulhos%202021%20-%20(Dez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1"/>
    </sheetNames>
    <sheetDataSet>
      <sheetData sheetId="0">
        <row r="10">
          <cell r="B10">
            <v>1936505.89</v>
          </cell>
        </row>
        <row r="12">
          <cell r="B12">
            <v>1155.1300000000001</v>
          </cell>
        </row>
        <row r="19">
          <cell r="B19">
            <v>243352.62</v>
          </cell>
        </row>
        <row r="20">
          <cell r="B20">
            <v>100456.98</v>
          </cell>
        </row>
        <row r="21">
          <cell r="B21">
            <v>31063.19</v>
          </cell>
        </row>
        <row r="22">
          <cell r="B22">
            <v>101141.11</v>
          </cell>
        </row>
        <row r="23">
          <cell r="B23">
            <v>31832.38</v>
          </cell>
        </row>
        <row r="24">
          <cell r="B24">
            <v>15861.06</v>
          </cell>
        </row>
        <row r="25">
          <cell r="B25">
            <v>53517.54</v>
          </cell>
        </row>
        <row r="26">
          <cell r="B26"/>
        </row>
        <row r="29">
          <cell r="B29">
            <v>31071.08</v>
          </cell>
        </row>
        <row r="31">
          <cell r="B31">
            <v>169088.95</v>
          </cell>
        </row>
        <row r="33">
          <cell r="B33">
            <v>510259.54</v>
          </cell>
        </row>
        <row r="35">
          <cell r="B35">
            <v>17413</v>
          </cell>
        </row>
        <row r="40">
          <cell r="B40">
            <v>11867.21</v>
          </cell>
        </row>
        <row r="41">
          <cell r="B41">
            <v>788.72</v>
          </cell>
        </row>
        <row r="42">
          <cell r="B42">
            <v>763.05</v>
          </cell>
        </row>
        <row r="46">
          <cell r="B46">
            <v>1379939.94</v>
          </cell>
        </row>
        <row r="63">
          <cell r="B63">
            <v>348257.89</v>
          </cell>
        </row>
      </sheetData>
      <sheetData sheetId="1">
        <row r="8">
          <cell r="B8">
            <v>348257.88999999966</v>
          </cell>
        </row>
        <row r="10">
          <cell r="B10">
            <v>2446889</v>
          </cell>
        </row>
        <row r="12">
          <cell r="B12">
            <v>72.12</v>
          </cell>
        </row>
        <row r="15">
          <cell r="B15">
            <v>220.72000000000003</v>
          </cell>
        </row>
        <row r="19">
          <cell r="B19">
            <v>214423.78</v>
          </cell>
        </row>
        <row r="20">
          <cell r="B20">
            <v>90299.77</v>
          </cell>
        </row>
        <row r="21">
          <cell r="B21">
            <v>25979.850000000002</v>
          </cell>
        </row>
        <row r="22">
          <cell r="B22">
            <v>90824.39</v>
          </cell>
        </row>
        <row r="23">
          <cell r="B23"/>
        </row>
        <row r="24">
          <cell r="B24">
            <v>61.75</v>
          </cell>
        </row>
        <row r="25">
          <cell r="B25">
            <v>30182.11</v>
          </cell>
        </row>
        <row r="29">
          <cell r="B29">
            <v>30616.2</v>
          </cell>
        </row>
        <row r="31">
          <cell r="B31">
            <v>158499.54</v>
          </cell>
        </row>
        <row r="33">
          <cell r="B33">
            <v>270137.89</v>
          </cell>
        </row>
        <row r="35">
          <cell r="B35">
            <v>14813.49</v>
          </cell>
        </row>
        <row r="40">
          <cell r="B40">
            <v>11554.4</v>
          </cell>
        </row>
        <row r="41">
          <cell r="B41">
            <v>788.72</v>
          </cell>
        </row>
        <row r="42">
          <cell r="B42">
            <v>759.1</v>
          </cell>
        </row>
        <row r="46">
          <cell r="B46">
            <v>1464928.42</v>
          </cell>
        </row>
        <row r="55">
          <cell r="B55">
            <v>390706.51</v>
          </cell>
        </row>
        <row r="56">
          <cell r="B56">
            <v>863.81</v>
          </cell>
        </row>
        <row r="63">
          <cell r="B63">
            <v>391570.32</v>
          </cell>
        </row>
      </sheetData>
      <sheetData sheetId="2">
        <row r="8">
          <cell r="B8">
            <v>391570.31999999983</v>
          </cell>
        </row>
        <row r="10">
          <cell r="B10">
            <v>2457624.3199999998</v>
          </cell>
        </row>
        <row r="12">
          <cell r="B12">
            <v>309.93</v>
          </cell>
        </row>
        <row r="15">
          <cell r="B15">
            <v>967.38</v>
          </cell>
        </row>
        <row r="19">
          <cell r="B19">
            <v>227972.24</v>
          </cell>
        </row>
        <row r="20">
          <cell r="B20">
            <v>86945.12</v>
          </cell>
        </row>
        <row r="21">
          <cell r="B21">
            <v>17407.030000000002</v>
          </cell>
        </row>
        <row r="22">
          <cell r="B22">
            <v>76637.58</v>
          </cell>
        </row>
        <row r="23">
          <cell r="B23"/>
        </row>
        <row r="24">
          <cell r="B24"/>
        </row>
        <row r="25">
          <cell r="B25">
            <v>47194.020000000004</v>
          </cell>
        </row>
        <row r="29">
          <cell r="B29">
            <v>34519.25</v>
          </cell>
        </row>
        <row r="31">
          <cell r="B31">
            <v>179512.14</v>
          </cell>
        </row>
        <row r="33">
          <cell r="B33">
            <v>736119.19</v>
          </cell>
        </row>
        <row r="35">
          <cell r="B35">
            <v>14305</v>
          </cell>
        </row>
        <row r="40">
          <cell r="B40">
            <v>11264.6</v>
          </cell>
        </row>
        <row r="41">
          <cell r="B41">
            <v>788.72</v>
          </cell>
        </row>
        <row r="42">
          <cell r="B42">
            <v>793.4</v>
          </cell>
        </row>
        <row r="46">
          <cell r="B46">
            <v>900197.34</v>
          </cell>
        </row>
        <row r="55">
          <cell r="B55">
            <v>516157.86</v>
          </cell>
        </row>
        <row r="56">
          <cell r="B56">
            <v>658.46</v>
          </cell>
        </row>
        <row r="63">
          <cell r="B63">
            <v>516816.32</v>
          </cell>
        </row>
      </sheetData>
      <sheetData sheetId="3">
        <row r="8">
          <cell r="B8">
            <v>516816.31999999983</v>
          </cell>
        </row>
        <row r="10">
          <cell r="B10">
            <v>2225282.5499999998</v>
          </cell>
        </row>
        <row r="12">
          <cell r="B12">
            <v>571.52</v>
          </cell>
        </row>
        <row r="15">
          <cell r="B15"/>
        </row>
        <row r="19">
          <cell r="B19">
            <v>222139.74</v>
          </cell>
        </row>
        <row r="20">
          <cell r="B20">
            <v>86598.83</v>
          </cell>
        </row>
        <row r="21">
          <cell r="B21">
            <v>14031.61</v>
          </cell>
        </row>
        <row r="22">
          <cell r="B22">
            <v>68308.03</v>
          </cell>
        </row>
        <row r="23">
          <cell r="B23">
            <v>40894.67</v>
          </cell>
        </row>
        <row r="24">
          <cell r="B24">
            <v>0</v>
          </cell>
        </row>
        <row r="25">
          <cell r="B25">
            <v>29258.589999999997</v>
          </cell>
        </row>
        <row r="29">
          <cell r="B29">
            <v>33513.53</v>
          </cell>
        </row>
        <row r="31">
          <cell r="B31">
            <v>174226.93</v>
          </cell>
        </row>
        <row r="33">
          <cell r="B33">
            <v>1046547.33</v>
          </cell>
        </row>
        <row r="35">
          <cell r="B35">
            <v>34327.480000000003</v>
          </cell>
        </row>
        <row r="40">
          <cell r="B40">
            <v>11449.51</v>
          </cell>
        </row>
        <row r="41">
          <cell r="B41">
            <v>788.72</v>
          </cell>
        </row>
        <row r="42">
          <cell r="B42">
            <v>758.3</v>
          </cell>
        </row>
        <row r="46">
          <cell r="B46">
            <v>540314.56999999995</v>
          </cell>
        </row>
        <row r="55">
          <cell r="B55">
            <v>438644.92</v>
          </cell>
        </row>
        <row r="56">
          <cell r="B56">
            <v>867.63</v>
          </cell>
        </row>
        <row r="63">
          <cell r="B63">
            <v>439512.55</v>
          </cell>
        </row>
      </sheetData>
      <sheetData sheetId="4">
        <row r="8">
          <cell r="B8">
            <v>439512.54999999981</v>
          </cell>
        </row>
        <row r="10">
          <cell r="B10">
            <v>3361065.08</v>
          </cell>
        </row>
        <row r="12">
          <cell r="B12">
            <v>1379.06</v>
          </cell>
        </row>
        <row r="19">
          <cell r="B19">
            <v>227949.15999999997</v>
          </cell>
        </row>
        <row r="20">
          <cell r="B20">
            <v>89584.85</v>
          </cell>
        </row>
        <row r="21">
          <cell r="B21">
            <v>48750.2</v>
          </cell>
        </row>
        <row r="22">
          <cell r="B22">
            <v>79411.92</v>
          </cell>
        </row>
        <row r="23">
          <cell r="B23"/>
        </row>
        <row r="24">
          <cell r="B24">
            <v>237.5</v>
          </cell>
        </row>
        <row r="25">
          <cell r="B25">
            <v>28459.59</v>
          </cell>
        </row>
        <row r="29">
          <cell r="B29">
            <v>33880.559999999998</v>
          </cell>
        </row>
        <row r="31">
          <cell r="B31">
            <v>177617.4</v>
          </cell>
        </row>
        <row r="33">
          <cell r="B33">
            <v>616542.31999999995</v>
          </cell>
        </row>
        <row r="35">
          <cell r="B35">
            <v>38227.9</v>
          </cell>
        </row>
        <row r="40">
          <cell r="B40">
            <v>10986.35</v>
          </cell>
        </row>
        <row r="41">
          <cell r="B41">
            <v>788.72</v>
          </cell>
        </row>
        <row r="42">
          <cell r="B42">
            <v>829.64</v>
          </cell>
        </row>
        <row r="46">
          <cell r="B46">
            <v>1799057.29</v>
          </cell>
        </row>
        <row r="55">
          <cell r="B55">
            <v>648713.80000000005</v>
          </cell>
        </row>
        <row r="56">
          <cell r="B56">
            <v>919.49</v>
          </cell>
        </row>
        <row r="63">
          <cell r="B63">
            <v>649633.29</v>
          </cell>
        </row>
      </sheetData>
      <sheetData sheetId="5">
        <row r="8">
          <cell r="B8">
            <v>649633.29</v>
          </cell>
        </row>
        <row r="10">
          <cell r="B10">
            <v>2153967.21</v>
          </cell>
        </row>
        <row r="12">
          <cell r="B12">
            <v>1391.55</v>
          </cell>
        </row>
        <row r="19">
          <cell r="B19">
            <v>227149.86000000002</v>
          </cell>
        </row>
        <row r="20">
          <cell r="B20">
            <v>83747.240000000005</v>
          </cell>
        </row>
        <row r="21">
          <cell r="B21">
            <v>60485.72</v>
          </cell>
        </row>
        <row r="22">
          <cell r="B22">
            <v>91185.32</v>
          </cell>
        </row>
        <row r="23">
          <cell r="B23"/>
        </row>
        <row r="24">
          <cell r="B24"/>
        </row>
        <row r="25">
          <cell r="B25">
            <v>21654.61</v>
          </cell>
        </row>
        <row r="29">
          <cell r="B29">
            <v>34635.94</v>
          </cell>
        </row>
        <row r="31">
          <cell r="B31">
            <v>198887.43</v>
          </cell>
        </row>
        <row r="33">
          <cell r="B33">
            <v>451891.38</v>
          </cell>
        </row>
        <row r="35">
          <cell r="B35">
            <v>32568.560000000001</v>
          </cell>
        </row>
        <row r="40">
          <cell r="B40">
            <v>10337.290000000001</v>
          </cell>
        </row>
        <row r="41">
          <cell r="B41">
            <v>788.72</v>
          </cell>
        </row>
        <row r="42">
          <cell r="B42">
            <v>758.52</v>
          </cell>
        </row>
        <row r="46">
          <cell r="B46">
            <v>911048.06</v>
          </cell>
        </row>
        <row r="55">
          <cell r="B55">
            <v>678988.48</v>
          </cell>
        </row>
        <row r="56">
          <cell r="B56">
            <v>864.92</v>
          </cell>
        </row>
        <row r="63">
          <cell r="B63">
            <v>679853.4</v>
          </cell>
        </row>
      </sheetData>
      <sheetData sheetId="6">
        <row r="8">
          <cell r="B8">
            <v>679853.39999999944</v>
          </cell>
        </row>
        <row r="10">
          <cell r="B10">
            <v>2187453.7200000002</v>
          </cell>
        </row>
        <row r="12">
          <cell r="B12">
            <v>1908.45</v>
          </cell>
        </row>
        <row r="19">
          <cell r="B19">
            <v>224864.56</v>
          </cell>
        </row>
        <row r="20">
          <cell r="B20">
            <v>86302.95</v>
          </cell>
        </row>
        <row r="21">
          <cell r="B21">
            <v>24041.760000000002</v>
          </cell>
        </row>
        <row r="22">
          <cell r="B22">
            <v>83301.16</v>
          </cell>
        </row>
        <row r="23">
          <cell r="B23"/>
        </row>
        <row r="24">
          <cell r="B24"/>
        </row>
        <row r="25">
          <cell r="B25">
            <v>51728.11</v>
          </cell>
        </row>
        <row r="29">
          <cell r="B29">
            <v>31689.03</v>
          </cell>
        </row>
        <row r="31">
          <cell r="B31">
            <v>196843.74</v>
          </cell>
        </row>
        <row r="33">
          <cell r="B33">
            <v>583905.77</v>
          </cell>
        </row>
        <row r="35">
          <cell r="B35">
            <v>22391.66</v>
          </cell>
        </row>
        <row r="40">
          <cell r="B40">
            <v>10107.379999999999</v>
          </cell>
        </row>
        <row r="41">
          <cell r="B41">
            <v>788.72</v>
          </cell>
        </row>
        <row r="42">
          <cell r="B42">
            <v>762.28</v>
          </cell>
        </row>
        <row r="46">
          <cell r="B46">
            <v>1448053.4</v>
          </cell>
        </row>
        <row r="55">
          <cell r="B55">
            <v>103732.86</v>
          </cell>
        </row>
        <row r="56">
          <cell r="B56">
            <v>702.19</v>
          </cell>
        </row>
        <row r="63">
          <cell r="B63">
            <v>104435.05</v>
          </cell>
        </row>
      </sheetData>
      <sheetData sheetId="7">
        <row r="8">
          <cell r="B8">
            <v>104435.04999999981</v>
          </cell>
        </row>
        <row r="10">
          <cell r="B10">
            <v>2249147.46</v>
          </cell>
        </row>
        <row r="12">
          <cell r="B12">
            <v>3059.94</v>
          </cell>
        </row>
        <row r="19">
          <cell r="B19">
            <v>225787.32</v>
          </cell>
        </row>
        <row r="20">
          <cell r="B20">
            <v>88836.23</v>
          </cell>
        </row>
        <row r="21">
          <cell r="B21">
            <v>18278.93</v>
          </cell>
        </row>
        <row r="22">
          <cell r="B22">
            <v>74517.13</v>
          </cell>
        </row>
        <row r="23">
          <cell r="B23">
            <v>10602.65</v>
          </cell>
        </row>
        <row r="24">
          <cell r="B24">
            <v>16.55</v>
          </cell>
        </row>
        <row r="25">
          <cell r="B25">
            <v>7750.79</v>
          </cell>
        </row>
        <row r="29">
          <cell r="B29">
            <v>36031.94</v>
          </cell>
        </row>
        <row r="31">
          <cell r="B31">
            <v>166083.97</v>
          </cell>
        </row>
        <row r="33">
          <cell r="B33">
            <v>372784.22</v>
          </cell>
        </row>
        <row r="35">
          <cell r="B35">
            <v>43785.77</v>
          </cell>
        </row>
        <row r="40">
          <cell r="B40">
            <v>10298.26</v>
          </cell>
        </row>
        <row r="41">
          <cell r="B41">
            <v>1590.68</v>
          </cell>
        </row>
        <row r="42">
          <cell r="B42">
            <v>787.33</v>
          </cell>
        </row>
        <row r="46">
          <cell r="B46">
            <v>943663.07</v>
          </cell>
        </row>
        <row r="55">
          <cell r="B55">
            <v>354969.88</v>
          </cell>
        </row>
        <row r="56">
          <cell r="B56">
            <v>857.73</v>
          </cell>
        </row>
        <row r="63">
          <cell r="B63">
            <v>355827.61</v>
          </cell>
        </row>
      </sheetData>
      <sheetData sheetId="8">
        <row r="8">
          <cell r="B8">
            <v>355827.60999999987</v>
          </cell>
        </row>
        <row r="10">
          <cell r="B10">
            <v>2059470.32</v>
          </cell>
        </row>
        <row r="12">
          <cell r="B12">
            <v>3131.46</v>
          </cell>
        </row>
        <row r="19">
          <cell r="B19">
            <v>252761.19000000003</v>
          </cell>
        </row>
        <row r="20">
          <cell r="B20">
            <v>91279.95</v>
          </cell>
        </row>
        <row r="21">
          <cell r="B21">
            <v>28620.65</v>
          </cell>
        </row>
        <row r="22">
          <cell r="B22">
            <v>79193.06</v>
          </cell>
        </row>
        <row r="23">
          <cell r="B23"/>
        </row>
        <row r="24">
          <cell r="B24">
            <v>177.18</v>
          </cell>
        </row>
        <row r="25">
          <cell r="B25">
            <v>35938.269999999997</v>
          </cell>
        </row>
        <row r="29">
          <cell r="B29">
            <v>31367.59</v>
          </cell>
        </row>
        <row r="31">
          <cell r="B31">
            <v>171908.58</v>
          </cell>
        </row>
        <row r="33">
          <cell r="B33">
            <v>376104.58</v>
          </cell>
        </row>
        <row r="35">
          <cell r="B35">
            <v>20242.41</v>
          </cell>
        </row>
        <row r="40">
          <cell r="B40">
            <v>10641.62</v>
          </cell>
        </row>
        <row r="41">
          <cell r="B41">
            <v>788.72</v>
          </cell>
        </row>
        <row r="42">
          <cell r="B42">
            <v>750.25</v>
          </cell>
        </row>
        <row r="46">
          <cell r="B46">
            <v>410205.96</v>
          </cell>
        </row>
        <row r="55">
          <cell r="B55">
            <v>907678.16</v>
          </cell>
        </row>
        <row r="56">
          <cell r="B56">
            <v>771.22</v>
          </cell>
        </row>
        <row r="63">
          <cell r="B63">
            <v>908449.38</v>
          </cell>
        </row>
      </sheetData>
      <sheetData sheetId="9">
        <row r="8">
          <cell r="B8">
            <v>908449.37999999966</v>
          </cell>
        </row>
        <row r="10">
          <cell r="B10">
            <v>2265732.1</v>
          </cell>
        </row>
        <row r="12">
          <cell r="B12">
            <v>4038.32</v>
          </cell>
        </row>
        <row r="19">
          <cell r="B19">
            <v>255272.00000000003</v>
          </cell>
        </row>
        <row r="20">
          <cell r="B20">
            <v>95025.61</v>
          </cell>
        </row>
        <row r="21">
          <cell r="B21">
            <v>22707.27</v>
          </cell>
        </row>
        <row r="22">
          <cell r="B22">
            <v>87408.39</v>
          </cell>
        </row>
        <row r="23">
          <cell r="B23">
            <v>1296.6600000000001</v>
          </cell>
        </row>
        <row r="24">
          <cell r="B24"/>
        </row>
        <row r="25">
          <cell r="B25">
            <v>22447.34</v>
          </cell>
        </row>
        <row r="29">
          <cell r="B29">
            <v>23040.41</v>
          </cell>
        </row>
        <row r="31">
          <cell r="B31">
            <v>166811.87</v>
          </cell>
        </row>
        <row r="33">
          <cell r="B33">
            <v>353872.93</v>
          </cell>
        </row>
        <row r="35">
          <cell r="B35">
            <v>22025.88</v>
          </cell>
        </row>
        <row r="40">
          <cell r="B40">
            <v>11446.39</v>
          </cell>
        </row>
        <row r="41">
          <cell r="B41">
            <v>1590.68</v>
          </cell>
        </row>
        <row r="42">
          <cell r="B42">
            <v>766.8</v>
          </cell>
        </row>
        <row r="46">
          <cell r="B46">
            <v>1575709.19</v>
          </cell>
        </row>
        <row r="55">
          <cell r="B55">
            <v>538112.14</v>
          </cell>
        </row>
        <row r="56">
          <cell r="B56">
            <v>686.24</v>
          </cell>
        </row>
        <row r="63">
          <cell r="B63">
            <v>538798.38</v>
          </cell>
        </row>
      </sheetData>
      <sheetData sheetId="10">
        <row r="8">
          <cell r="B8">
            <v>538798.37999999989</v>
          </cell>
        </row>
        <row r="10">
          <cell r="B10">
            <v>2182259.71</v>
          </cell>
        </row>
        <row r="12">
          <cell r="B12">
            <v>4451.88</v>
          </cell>
        </row>
        <row r="19">
          <cell r="B19">
            <v>243808.71999999997</v>
          </cell>
        </row>
        <row r="20">
          <cell r="B20">
            <v>95965.49</v>
          </cell>
        </row>
        <row r="21">
          <cell r="B21">
            <v>26792.39</v>
          </cell>
        </row>
        <row r="22">
          <cell r="B22">
            <v>87998.34</v>
          </cell>
        </row>
        <row r="23">
          <cell r="B23">
            <v>22842.1</v>
          </cell>
        </row>
        <row r="24">
          <cell r="B24">
            <v>107408.26</v>
          </cell>
        </row>
        <row r="25">
          <cell r="B25">
            <v>25468.77</v>
          </cell>
        </row>
        <row r="29">
          <cell r="B29">
            <v>23030.400000000001</v>
          </cell>
        </row>
        <row r="31">
          <cell r="B31">
            <v>169672.33</v>
          </cell>
        </row>
        <row r="33">
          <cell r="B33">
            <v>437438.59</v>
          </cell>
        </row>
        <row r="35">
          <cell r="B35">
            <v>34874.29</v>
          </cell>
        </row>
        <row r="37">
          <cell r="B37">
            <v>1500.01</v>
          </cell>
        </row>
        <row r="40">
          <cell r="B40">
            <v>13050.74</v>
          </cell>
        </row>
        <row r="41">
          <cell r="B41">
            <v>809.04</v>
          </cell>
        </row>
        <row r="42">
          <cell r="B42">
            <v>1023.07</v>
          </cell>
        </row>
        <row r="46">
          <cell r="B46">
            <v>854569.68</v>
          </cell>
        </row>
        <row r="55">
          <cell r="B55">
            <v>578319.71</v>
          </cell>
        </row>
        <row r="56">
          <cell r="B56">
            <v>938.04</v>
          </cell>
        </row>
        <row r="63">
          <cell r="B63">
            <v>579257.75</v>
          </cell>
        </row>
      </sheetData>
      <sheetData sheetId="11">
        <row r="8">
          <cell r="B8">
            <v>579257.74999999953</v>
          </cell>
        </row>
        <row r="10">
          <cell r="B10">
            <v>2085701.75</v>
          </cell>
        </row>
        <row r="12">
          <cell r="B12">
            <v>6934.17</v>
          </cell>
        </row>
        <row r="15">
          <cell r="B15">
            <v>28.06</v>
          </cell>
        </row>
        <row r="19">
          <cell r="B19">
            <v>303546.68</v>
          </cell>
        </row>
        <row r="20">
          <cell r="B20">
            <v>97518.84</v>
          </cell>
        </row>
        <row r="21">
          <cell r="B21">
            <v>41323.9</v>
          </cell>
        </row>
        <row r="22">
          <cell r="B22">
            <v>96056.320000000007</v>
          </cell>
        </row>
        <row r="23">
          <cell r="B23">
            <v>10684.17</v>
          </cell>
        </row>
        <row r="24">
          <cell r="B24">
            <v>211109.36</v>
          </cell>
        </row>
        <row r="25">
          <cell r="B25">
            <v>60630.44</v>
          </cell>
        </row>
        <row r="29">
          <cell r="B29">
            <v>20501.16</v>
          </cell>
        </row>
        <row r="31">
          <cell r="B31">
            <v>169369.18</v>
          </cell>
        </row>
        <row r="33">
          <cell r="B33">
            <v>396127.68</v>
          </cell>
        </row>
        <row r="35">
          <cell r="B35">
            <v>49156.28</v>
          </cell>
        </row>
        <row r="37">
          <cell r="B37">
            <v>1500.01</v>
          </cell>
        </row>
        <row r="40">
          <cell r="B40">
            <v>13626.8</v>
          </cell>
        </row>
        <row r="41">
          <cell r="B41">
            <v>788.72</v>
          </cell>
        </row>
        <row r="42">
          <cell r="B42">
            <v>1577.05</v>
          </cell>
        </row>
        <row r="46">
          <cell r="B46">
            <v>213309.94</v>
          </cell>
        </row>
        <row r="55">
          <cell r="B55">
            <v>984509.1</v>
          </cell>
        </row>
        <row r="56">
          <cell r="B56">
            <v>586.1</v>
          </cell>
        </row>
        <row r="63">
          <cell r="B63">
            <v>985095.2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956C-2EB3-4FB2-837D-E4171AEF7F81}">
  <dimension ref="A1:T65"/>
  <sheetViews>
    <sheetView showGridLines="0" tabSelected="1" view="pageBreakPreview" zoomScale="90" zoomScaleNormal="100" zoomScaleSheetLayoutView="90" workbookViewId="0">
      <selection activeCell="R19" sqref="R19"/>
    </sheetView>
  </sheetViews>
  <sheetFormatPr defaultRowHeight="11.25" x14ac:dyDescent="0.2"/>
  <cols>
    <col min="1" max="1" width="49.28515625" style="1" bestFit="1" customWidth="1"/>
    <col min="2" max="3" width="14" style="1" bestFit="1" customWidth="1"/>
    <col min="4" max="5" width="14.28515625" style="1" bestFit="1" customWidth="1"/>
    <col min="6" max="7" width="14" style="1" bestFit="1" customWidth="1"/>
    <col min="8" max="9" width="14.28515625" style="1" bestFit="1" customWidth="1"/>
    <col min="10" max="10" width="14" style="1" bestFit="1" customWidth="1"/>
    <col min="11" max="11" width="14.28515625" style="1" bestFit="1" customWidth="1"/>
    <col min="12" max="12" width="14" style="1" bestFit="1" customWidth="1"/>
    <col min="13" max="13" width="14.28515625" style="1" bestFit="1" customWidth="1"/>
    <col min="14" max="14" width="15.5703125" style="1" bestFit="1" customWidth="1"/>
    <col min="15" max="15" width="3.28515625" style="1" bestFit="1" customWidth="1"/>
    <col min="16" max="16" width="9.85546875" style="1" customWidth="1"/>
    <col min="17" max="17" width="9.140625" style="1"/>
    <col min="18" max="18" width="20.85546875" style="1" bestFit="1" customWidth="1"/>
    <col min="19" max="20" width="10.85546875" style="1" bestFit="1" customWidth="1"/>
    <col min="21" max="16384" width="9.140625" style="1"/>
  </cols>
  <sheetData>
    <row r="1" spans="1:16" ht="12.9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2.9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2.95" customHeight="1" thickBo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2.95" customHeight="1" thickBot="1" x14ac:dyDescent="0.25">
      <c r="A4" s="2" t="s">
        <v>3</v>
      </c>
    </row>
    <row r="5" spans="1:16" ht="12.95" customHeight="1" thickBot="1" x14ac:dyDescent="0.25"/>
    <row r="6" spans="1:16" ht="12.95" customHeight="1" thickBot="1" x14ac:dyDescent="0.25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  <c r="O6" s="22"/>
    </row>
    <row r="7" spans="1:16" ht="12.95" customHeight="1" thickBot="1" x14ac:dyDescent="0.25">
      <c r="A7" s="19"/>
      <c r="B7" s="3" t="s">
        <v>17</v>
      </c>
      <c r="C7" s="3" t="s">
        <v>17</v>
      </c>
      <c r="D7" s="3" t="s">
        <v>17</v>
      </c>
      <c r="E7" s="3" t="s">
        <v>17</v>
      </c>
      <c r="F7" s="3" t="s">
        <v>17</v>
      </c>
      <c r="G7" s="3" t="s">
        <v>17</v>
      </c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17</v>
      </c>
      <c r="N7" s="3" t="s">
        <v>17</v>
      </c>
      <c r="O7" s="22"/>
    </row>
    <row r="8" spans="1:16" ht="12.95" customHeight="1" thickBot="1" x14ac:dyDescent="0.25">
      <c r="A8" s="4" t="s">
        <v>18</v>
      </c>
      <c r="B8" s="5">
        <v>1109013.24</v>
      </c>
      <c r="C8" s="5">
        <f>[1]Fev!B8</f>
        <v>348257.88999999966</v>
      </c>
      <c r="D8" s="5">
        <f>[1]Mar!B8</f>
        <v>391570.31999999983</v>
      </c>
      <c r="E8" s="5">
        <f>[1]Abr!B8</f>
        <v>516816.31999999983</v>
      </c>
      <c r="F8" s="5">
        <f>[1]Mai!B8</f>
        <v>439512.54999999981</v>
      </c>
      <c r="G8" s="5">
        <f>[1]Jun!B8</f>
        <v>649633.29</v>
      </c>
      <c r="H8" s="5">
        <f>[1]Jul!B8</f>
        <v>679853.39999999944</v>
      </c>
      <c r="I8" s="5">
        <f>[1]Ago!B8</f>
        <v>104435.04999999981</v>
      </c>
      <c r="J8" s="5">
        <f>[1]Set!B8</f>
        <v>355827.60999999987</v>
      </c>
      <c r="K8" s="5">
        <f>[1]Out!B8</f>
        <v>908449.37999999966</v>
      </c>
      <c r="L8" s="5">
        <f>[1]Nov!B8</f>
        <v>538798.37999999989</v>
      </c>
      <c r="M8" s="5">
        <f>[1]Dez!B8</f>
        <v>579257.74999999953</v>
      </c>
      <c r="N8" s="6"/>
    </row>
    <row r="9" spans="1:16" ht="12.95" customHeight="1" thickBot="1" x14ac:dyDescent="0.25">
      <c r="A9" s="7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6" ht="12.95" customHeight="1" thickBot="1" x14ac:dyDescent="0.25">
      <c r="A10" s="4" t="s">
        <v>20</v>
      </c>
      <c r="B10" s="8">
        <f>[1]Jan!B10</f>
        <v>1936505.89</v>
      </c>
      <c r="C10" s="8">
        <f>[1]Fev!B10</f>
        <v>2446889</v>
      </c>
      <c r="D10" s="8">
        <f>[1]Mar!B10</f>
        <v>2457624.3199999998</v>
      </c>
      <c r="E10" s="8">
        <f>[1]Abr!B10</f>
        <v>2225282.5499999998</v>
      </c>
      <c r="F10" s="8">
        <f>[1]Mai!B10</f>
        <v>3361065.08</v>
      </c>
      <c r="G10" s="8">
        <f>[1]Jun!B10</f>
        <v>2153967.21</v>
      </c>
      <c r="H10" s="8">
        <f>[1]Jul!B10</f>
        <v>2187453.7200000002</v>
      </c>
      <c r="I10" s="8">
        <f>[1]Ago!B10</f>
        <v>2249147.46</v>
      </c>
      <c r="J10" s="8">
        <f>[1]Set!B10</f>
        <v>2059470.32</v>
      </c>
      <c r="K10" s="8">
        <f>[1]Out!B10</f>
        <v>2265732.1</v>
      </c>
      <c r="L10" s="8">
        <f>[1]Nov!B10</f>
        <v>2182259.71</v>
      </c>
      <c r="M10" s="8">
        <f>[1]Dez!B10</f>
        <v>2085701.75</v>
      </c>
      <c r="N10" s="5">
        <f>SUM(B10:M10)</f>
        <v>27611099.109999999</v>
      </c>
    </row>
    <row r="11" spans="1:16" ht="12.95" customHeight="1" thickBot="1" x14ac:dyDescent="0.25">
      <c r="A11" s="4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5"/>
    </row>
    <row r="12" spans="1:16" ht="12.95" customHeight="1" thickBot="1" x14ac:dyDescent="0.25">
      <c r="A12" s="4" t="s">
        <v>22</v>
      </c>
      <c r="B12" s="8">
        <f>[1]Jan!B12</f>
        <v>1155.1300000000001</v>
      </c>
      <c r="C12" s="8">
        <f>[1]Fev!B12</f>
        <v>72.12</v>
      </c>
      <c r="D12" s="8">
        <f>[1]Mar!B12</f>
        <v>309.93</v>
      </c>
      <c r="E12" s="8">
        <f>[1]Abr!B12</f>
        <v>571.52</v>
      </c>
      <c r="F12" s="8">
        <f>[1]Mai!B12</f>
        <v>1379.06</v>
      </c>
      <c r="G12" s="8">
        <f>[1]Jun!B12</f>
        <v>1391.55</v>
      </c>
      <c r="H12" s="8">
        <f>[1]Jul!B12</f>
        <v>1908.45</v>
      </c>
      <c r="I12" s="8">
        <f>[1]Ago!B12</f>
        <v>3059.94</v>
      </c>
      <c r="J12" s="8">
        <f>[1]Set!B12</f>
        <v>3131.46</v>
      </c>
      <c r="K12" s="8">
        <f>[1]Out!B12</f>
        <v>4038.32</v>
      </c>
      <c r="L12" s="8">
        <f>[1]Nov!B12</f>
        <v>4451.88</v>
      </c>
      <c r="M12" s="8">
        <f>[1]Dez!B12</f>
        <v>6934.17</v>
      </c>
      <c r="N12" s="5">
        <f>SUM(B12:M12)</f>
        <v>28403.53</v>
      </c>
    </row>
    <row r="13" spans="1:16" ht="12.95" customHeight="1" thickBot="1" x14ac:dyDescent="0.25">
      <c r="A13" s="4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</row>
    <row r="14" spans="1:16" ht="12.95" customHeight="1" thickBot="1" x14ac:dyDescent="0.25">
      <c r="A14" s="4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</row>
    <row r="15" spans="1:16" ht="12.95" customHeight="1" thickBot="1" x14ac:dyDescent="0.25">
      <c r="A15" s="4" t="s">
        <v>25</v>
      </c>
      <c r="B15" s="8"/>
      <c r="C15" s="8">
        <f>[1]Fev!B15</f>
        <v>220.72000000000003</v>
      </c>
      <c r="D15" s="8">
        <f>[1]Mar!B15</f>
        <v>967.38</v>
      </c>
      <c r="E15" s="8">
        <f>[1]Abr!B15</f>
        <v>0</v>
      </c>
      <c r="F15" s="8"/>
      <c r="G15" s="8"/>
      <c r="H15" s="8"/>
      <c r="I15" s="8"/>
      <c r="J15" s="8"/>
      <c r="K15" s="8"/>
      <c r="L15" s="8"/>
      <c r="M15" s="8">
        <f>[1]Dez!B15</f>
        <v>28.06</v>
      </c>
      <c r="N15" s="5">
        <f>SUM(B15:M15)</f>
        <v>1216.1599999999999</v>
      </c>
    </row>
    <row r="16" spans="1:16" ht="12.95" customHeight="1" thickBot="1" x14ac:dyDescent="0.25">
      <c r="A16" s="9" t="s">
        <v>26</v>
      </c>
      <c r="B16" s="5">
        <f t="shared" ref="B16:M16" si="0">SUM(B10:B15)</f>
        <v>1937661.0199999998</v>
      </c>
      <c r="C16" s="5">
        <f t="shared" si="0"/>
        <v>2447181.8400000003</v>
      </c>
      <c r="D16" s="5">
        <f t="shared" si="0"/>
        <v>2458901.63</v>
      </c>
      <c r="E16" s="5">
        <f t="shared" si="0"/>
        <v>2225854.0699999998</v>
      </c>
      <c r="F16" s="5">
        <f t="shared" si="0"/>
        <v>3362444.14</v>
      </c>
      <c r="G16" s="5">
        <f t="shared" si="0"/>
        <v>2155358.7599999998</v>
      </c>
      <c r="H16" s="5">
        <f t="shared" si="0"/>
        <v>2189362.1700000004</v>
      </c>
      <c r="I16" s="5">
        <f t="shared" si="0"/>
        <v>2252207.4</v>
      </c>
      <c r="J16" s="5">
        <f t="shared" si="0"/>
        <v>2062601.78</v>
      </c>
      <c r="K16" s="5">
        <f t="shared" si="0"/>
        <v>2269770.42</v>
      </c>
      <c r="L16" s="5">
        <f t="shared" si="0"/>
        <v>2186711.59</v>
      </c>
      <c r="M16" s="5">
        <f t="shared" si="0"/>
        <v>2092663.98</v>
      </c>
      <c r="N16" s="5">
        <f>SUM(B16:M16)</f>
        <v>27640718.800000004</v>
      </c>
    </row>
    <row r="17" spans="1:14" ht="12.95" customHeight="1" thickBot="1" x14ac:dyDescent="0.25">
      <c r="A17" s="7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2.95" customHeight="1" thickBot="1" x14ac:dyDescent="0.25">
      <c r="A18" s="9" t="s">
        <v>28</v>
      </c>
      <c r="B18" s="5">
        <f t="shared" ref="B18:M18" si="1">SUM(B19:B26)</f>
        <v>577224.88</v>
      </c>
      <c r="C18" s="5">
        <f t="shared" si="1"/>
        <v>451771.64999999997</v>
      </c>
      <c r="D18" s="5">
        <f t="shared" si="1"/>
        <v>456155.99000000005</v>
      </c>
      <c r="E18" s="5">
        <f t="shared" si="1"/>
        <v>461231.47</v>
      </c>
      <c r="F18" s="5">
        <f t="shared" si="1"/>
        <v>474393.22000000003</v>
      </c>
      <c r="G18" s="5">
        <f t="shared" si="1"/>
        <v>484222.75000000006</v>
      </c>
      <c r="H18" s="5">
        <f t="shared" si="1"/>
        <v>470238.54000000004</v>
      </c>
      <c r="I18" s="5">
        <f t="shared" si="1"/>
        <v>425789.6</v>
      </c>
      <c r="J18" s="5">
        <f t="shared" si="1"/>
        <v>487970.30000000005</v>
      </c>
      <c r="K18" s="5">
        <f t="shared" si="1"/>
        <v>484157.27000000008</v>
      </c>
      <c r="L18" s="5">
        <f t="shared" si="1"/>
        <v>610284.06999999995</v>
      </c>
      <c r="M18" s="5">
        <f t="shared" si="1"/>
        <v>820869.71</v>
      </c>
      <c r="N18" s="5">
        <f>SUM(N19:N26)</f>
        <v>6204309.4500000002</v>
      </c>
    </row>
    <row r="19" spans="1:14" ht="12.95" customHeight="1" thickBot="1" x14ac:dyDescent="0.25">
      <c r="A19" s="10" t="s">
        <v>29</v>
      </c>
      <c r="B19" s="8">
        <f>[1]Jan!B19</f>
        <v>243352.62</v>
      </c>
      <c r="C19" s="8">
        <f>[1]Fev!B19</f>
        <v>214423.78</v>
      </c>
      <c r="D19" s="8">
        <f>[1]Mar!B19</f>
        <v>227972.24</v>
      </c>
      <c r="E19" s="8">
        <f>[1]Abr!B19</f>
        <v>222139.74</v>
      </c>
      <c r="F19" s="8">
        <f>[1]Mai!B19</f>
        <v>227949.15999999997</v>
      </c>
      <c r="G19" s="8">
        <f>[1]Jun!B19</f>
        <v>227149.86000000002</v>
      </c>
      <c r="H19" s="8">
        <f>[1]Jul!B19</f>
        <v>224864.56</v>
      </c>
      <c r="I19" s="8">
        <f>[1]Ago!B19</f>
        <v>225787.32</v>
      </c>
      <c r="J19" s="8">
        <f>[1]Set!B19</f>
        <v>252761.19000000003</v>
      </c>
      <c r="K19" s="8">
        <f>[1]Out!B19</f>
        <v>255272.00000000003</v>
      </c>
      <c r="L19" s="8">
        <f>[1]Nov!B19</f>
        <v>243808.71999999997</v>
      </c>
      <c r="M19" s="8">
        <f>[1]Dez!B19</f>
        <v>303546.68</v>
      </c>
      <c r="N19" s="5">
        <f>SUM(B19:M19)</f>
        <v>2869027.8700000006</v>
      </c>
    </row>
    <row r="20" spans="1:14" ht="12.95" customHeight="1" thickBot="1" x14ac:dyDescent="0.25">
      <c r="A20" s="10" t="s">
        <v>30</v>
      </c>
      <c r="B20" s="8">
        <f>[1]Jan!B20</f>
        <v>100456.98</v>
      </c>
      <c r="C20" s="8">
        <f>[1]Fev!B20</f>
        <v>90299.77</v>
      </c>
      <c r="D20" s="8">
        <f>[1]Mar!B20</f>
        <v>86945.12</v>
      </c>
      <c r="E20" s="8">
        <f>[1]Abr!B20</f>
        <v>86598.83</v>
      </c>
      <c r="F20" s="8">
        <f>[1]Mai!B20</f>
        <v>89584.85</v>
      </c>
      <c r="G20" s="8">
        <f>[1]Jun!B20</f>
        <v>83747.240000000005</v>
      </c>
      <c r="H20" s="8">
        <f>[1]Jul!B20</f>
        <v>86302.95</v>
      </c>
      <c r="I20" s="8">
        <f>[1]Ago!B20</f>
        <v>88836.23</v>
      </c>
      <c r="J20" s="8">
        <f>[1]Set!B20</f>
        <v>91279.95</v>
      </c>
      <c r="K20" s="8">
        <f>[1]Out!B20</f>
        <v>95025.61</v>
      </c>
      <c r="L20" s="8">
        <f>[1]Nov!B20</f>
        <v>95965.49</v>
      </c>
      <c r="M20" s="8">
        <f>[1]Dez!B20</f>
        <v>97518.84</v>
      </c>
      <c r="N20" s="5">
        <f t="shared" ref="N20:N25" si="2">SUM(B20:M20)</f>
        <v>1092561.8599999999</v>
      </c>
    </row>
    <row r="21" spans="1:14" ht="12.95" customHeight="1" thickBot="1" x14ac:dyDescent="0.25">
      <c r="A21" s="10" t="s">
        <v>31</v>
      </c>
      <c r="B21" s="8">
        <f>[1]Jan!B21</f>
        <v>31063.19</v>
      </c>
      <c r="C21" s="8">
        <f>[1]Fev!B21</f>
        <v>25979.850000000002</v>
      </c>
      <c r="D21" s="8">
        <f>[1]Mar!B21</f>
        <v>17407.030000000002</v>
      </c>
      <c r="E21" s="8">
        <f>[1]Abr!B21</f>
        <v>14031.61</v>
      </c>
      <c r="F21" s="8">
        <f>[1]Mai!B21</f>
        <v>48750.2</v>
      </c>
      <c r="G21" s="8">
        <f>[1]Jun!B21</f>
        <v>60485.72</v>
      </c>
      <c r="H21" s="8">
        <f>[1]Jul!B21</f>
        <v>24041.760000000002</v>
      </c>
      <c r="I21" s="8">
        <f>[1]Ago!B21</f>
        <v>18278.93</v>
      </c>
      <c r="J21" s="8">
        <f>[1]Set!B21</f>
        <v>28620.65</v>
      </c>
      <c r="K21" s="8">
        <f>[1]Out!B21</f>
        <v>22707.27</v>
      </c>
      <c r="L21" s="8">
        <f>[1]Nov!B21</f>
        <v>26792.39</v>
      </c>
      <c r="M21" s="8">
        <f>[1]Dez!B21</f>
        <v>41323.9</v>
      </c>
      <c r="N21" s="5">
        <f t="shared" si="2"/>
        <v>359482.50000000006</v>
      </c>
    </row>
    <row r="22" spans="1:14" ht="12.95" customHeight="1" thickBot="1" x14ac:dyDescent="0.25">
      <c r="A22" s="10" t="s">
        <v>32</v>
      </c>
      <c r="B22" s="8">
        <f>[1]Jan!B22</f>
        <v>101141.11</v>
      </c>
      <c r="C22" s="8">
        <f>[1]Fev!B22</f>
        <v>90824.39</v>
      </c>
      <c r="D22" s="8">
        <f>[1]Mar!B22</f>
        <v>76637.58</v>
      </c>
      <c r="E22" s="8">
        <f>[1]Abr!B22</f>
        <v>68308.03</v>
      </c>
      <c r="F22" s="8">
        <f>[1]Mai!B22</f>
        <v>79411.92</v>
      </c>
      <c r="G22" s="8">
        <f>[1]Jun!B22</f>
        <v>91185.32</v>
      </c>
      <c r="H22" s="8">
        <f>[1]Jul!B22</f>
        <v>83301.16</v>
      </c>
      <c r="I22" s="8">
        <f>[1]Ago!B22</f>
        <v>74517.13</v>
      </c>
      <c r="J22" s="8">
        <f>[1]Set!B22</f>
        <v>79193.06</v>
      </c>
      <c r="K22" s="8">
        <f>[1]Out!B22</f>
        <v>87408.39</v>
      </c>
      <c r="L22" s="8">
        <f>[1]Nov!B22</f>
        <v>87998.34</v>
      </c>
      <c r="M22" s="8">
        <f>[1]Dez!B22</f>
        <v>96056.320000000007</v>
      </c>
      <c r="N22" s="5">
        <f t="shared" si="2"/>
        <v>1015982.75</v>
      </c>
    </row>
    <row r="23" spans="1:14" ht="12.95" customHeight="1" thickBot="1" x14ac:dyDescent="0.25">
      <c r="A23" s="10" t="s">
        <v>33</v>
      </c>
      <c r="B23" s="8">
        <f>[1]Jan!B23</f>
        <v>31832.38</v>
      </c>
      <c r="C23" s="8">
        <f>[1]Fev!B23</f>
        <v>0</v>
      </c>
      <c r="D23" s="8">
        <f>[1]Mar!B23</f>
        <v>0</v>
      </c>
      <c r="E23" s="8">
        <f>[1]Abr!B23</f>
        <v>40894.67</v>
      </c>
      <c r="F23" s="8">
        <f>[1]Mai!B23</f>
        <v>0</v>
      </c>
      <c r="G23" s="8">
        <f>[1]Jun!B23</f>
        <v>0</v>
      </c>
      <c r="H23" s="8">
        <f>[1]Jul!B23</f>
        <v>0</v>
      </c>
      <c r="I23" s="8">
        <f>[1]Ago!B23</f>
        <v>10602.65</v>
      </c>
      <c r="J23" s="8">
        <f>[1]Set!B23</f>
        <v>0</v>
      </c>
      <c r="K23" s="8">
        <f>[1]Out!B23</f>
        <v>1296.6600000000001</v>
      </c>
      <c r="L23" s="8">
        <f>[1]Nov!B23</f>
        <v>22842.1</v>
      </c>
      <c r="M23" s="8">
        <f>[1]Dez!B23</f>
        <v>10684.17</v>
      </c>
      <c r="N23" s="5">
        <f t="shared" si="2"/>
        <v>118152.62999999999</v>
      </c>
    </row>
    <row r="24" spans="1:14" ht="12.95" customHeight="1" thickBot="1" x14ac:dyDescent="0.25">
      <c r="A24" s="10" t="s">
        <v>34</v>
      </c>
      <c r="B24" s="8">
        <f>[1]Jan!B24</f>
        <v>15861.06</v>
      </c>
      <c r="C24" s="8">
        <f>[1]Fev!B24</f>
        <v>61.75</v>
      </c>
      <c r="D24" s="8">
        <f>[1]Mar!B24</f>
        <v>0</v>
      </c>
      <c r="E24" s="8">
        <f>[1]Abr!B24</f>
        <v>0</v>
      </c>
      <c r="F24" s="8">
        <f>[1]Mai!B24</f>
        <v>237.5</v>
      </c>
      <c r="G24" s="8">
        <f>[1]Jun!B24</f>
        <v>0</v>
      </c>
      <c r="H24" s="8">
        <f>[1]Jul!B24</f>
        <v>0</v>
      </c>
      <c r="I24" s="8">
        <f>[1]Ago!B24</f>
        <v>16.55</v>
      </c>
      <c r="J24" s="8">
        <f>[1]Set!B24</f>
        <v>177.18</v>
      </c>
      <c r="K24" s="8">
        <f>[1]Out!B24</f>
        <v>0</v>
      </c>
      <c r="L24" s="8">
        <f>[1]Nov!B24</f>
        <v>107408.26</v>
      </c>
      <c r="M24" s="8">
        <f>[1]Dez!B24</f>
        <v>211109.36</v>
      </c>
      <c r="N24" s="5">
        <f t="shared" si="2"/>
        <v>334871.65999999997</v>
      </c>
    </row>
    <row r="25" spans="1:14" ht="12.95" customHeight="1" thickBot="1" x14ac:dyDescent="0.25">
      <c r="A25" s="10" t="s">
        <v>35</v>
      </c>
      <c r="B25" s="8">
        <f>[1]Jan!B25</f>
        <v>53517.54</v>
      </c>
      <c r="C25" s="8">
        <f>[1]Fev!B25</f>
        <v>30182.11</v>
      </c>
      <c r="D25" s="8">
        <f>[1]Mar!B25</f>
        <v>47194.020000000004</v>
      </c>
      <c r="E25" s="8">
        <f>[1]Abr!B25</f>
        <v>29258.589999999997</v>
      </c>
      <c r="F25" s="8">
        <f>[1]Mai!B25</f>
        <v>28459.59</v>
      </c>
      <c r="G25" s="8">
        <f>[1]Jun!B25</f>
        <v>21654.61</v>
      </c>
      <c r="H25" s="8">
        <f>[1]Jul!B25</f>
        <v>51728.11</v>
      </c>
      <c r="I25" s="8">
        <f>[1]Ago!B25</f>
        <v>7750.79</v>
      </c>
      <c r="J25" s="8">
        <f>[1]Set!B25</f>
        <v>35938.269999999997</v>
      </c>
      <c r="K25" s="8">
        <f>[1]Out!B25</f>
        <v>22447.34</v>
      </c>
      <c r="L25" s="8">
        <f>[1]Nov!B25</f>
        <v>25468.77</v>
      </c>
      <c r="M25" s="8">
        <f>[1]Dez!B25</f>
        <v>60630.44</v>
      </c>
      <c r="N25" s="5">
        <f t="shared" si="2"/>
        <v>414230.18000000005</v>
      </c>
    </row>
    <row r="26" spans="1:14" ht="12.95" customHeight="1" thickBot="1" x14ac:dyDescent="0.25">
      <c r="A26" s="10" t="s">
        <v>36</v>
      </c>
      <c r="B26" s="8">
        <f>[1]Jan!B26</f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>
        <f>SUM(B26:L26)</f>
        <v>0</v>
      </c>
    </row>
    <row r="27" spans="1:14" ht="12.95" customHeight="1" thickBot="1" x14ac:dyDescent="0.25">
      <c r="A27" s="9" t="s">
        <v>37</v>
      </c>
      <c r="B27" s="5">
        <f t="shared" ref="B27:M27" si="3">B28+B31</f>
        <v>200160.03000000003</v>
      </c>
      <c r="C27" s="5">
        <f t="shared" si="3"/>
        <v>189115.74000000002</v>
      </c>
      <c r="D27" s="5">
        <f t="shared" si="3"/>
        <v>214031.39</v>
      </c>
      <c r="E27" s="5">
        <f t="shared" si="3"/>
        <v>207740.46</v>
      </c>
      <c r="F27" s="5">
        <f t="shared" si="3"/>
        <v>211497.96</v>
      </c>
      <c r="G27" s="5">
        <f t="shared" si="3"/>
        <v>233523.37</v>
      </c>
      <c r="H27" s="5">
        <f t="shared" si="3"/>
        <v>228532.77</v>
      </c>
      <c r="I27" s="5">
        <f t="shared" si="3"/>
        <v>202115.91</v>
      </c>
      <c r="J27" s="5">
        <f t="shared" si="3"/>
        <v>203276.16999999998</v>
      </c>
      <c r="K27" s="5">
        <f t="shared" si="3"/>
        <v>189852.28</v>
      </c>
      <c r="L27" s="5">
        <f t="shared" si="3"/>
        <v>192702.72999999998</v>
      </c>
      <c r="M27" s="5">
        <f t="shared" si="3"/>
        <v>189870.34</v>
      </c>
      <c r="N27" s="5">
        <f>N28+N31</f>
        <v>2462419.1500000004</v>
      </c>
    </row>
    <row r="28" spans="1:14" ht="12.95" customHeight="1" thickBot="1" x14ac:dyDescent="0.25">
      <c r="A28" s="9" t="s">
        <v>38</v>
      </c>
      <c r="B28" s="5">
        <f>SUM(B29:B30)</f>
        <v>31071.08</v>
      </c>
      <c r="C28" s="5">
        <f t="shared" ref="C28:M28" si="4">SUM(C29:C30)</f>
        <v>30616.2</v>
      </c>
      <c r="D28" s="5">
        <f t="shared" si="4"/>
        <v>34519.25</v>
      </c>
      <c r="E28" s="5">
        <f t="shared" si="4"/>
        <v>33513.53</v>
      </c>
      <c r="F28" s="5">
        <f t="shared" si="4"/>
        <v>33880.559999999998</v>
      </c>
      <c r="G28" s="5">
        <f t="shared" si="4"/>
        <v>34635.94</v>
      </c>
      <c r="H28" s="5">
        <f t="shared" si="4"/>
        <v>31689.03</v>
      </c>
      <c r="I28" s="5">
        <f t="shared" si="4"/>
        <v>36031.94</v>
      </c>
      <c r="J28" s="5">
        <f t="shared" si="4"/>
        <v>31367.59</v>
      </c>
      <c r="K28" s="5">
        <f t="shared" si="4"/>
        <v>23040.41</v>
      </c>
      <c r="L28" s="5">
        <f t="shared" si="4"/>
        <v>23030.400000000001</v>
      </c>
      <c r="M28" s="5">
        <f t="shared" si="4"/>
        <v>20501.16</v>
      </c>
      <c r="N28" s="5">
        <f>SUM(B28:M28)</f>
        <v>363897.09</v>
      </c>
    </row>
    <row r="29" spans="1:14" ht="12.95" customHeight="1" thickBot="1" x14ac:dyDescent="0.25">
      <c r="A29" s="10" t="s">
        <v>39</v>
      </c>
      <c r="B29" s="8">
        <f>[1]Jan!B29</f>
        <v>31071.08</v>
      </c>
      <c r="C29" s="8">
        <f>[1]Fev!B29</f>
        <v>30616.2</v>
      </c>
      <c r="D29" s="8">
        <f>[1]Mar!B29</f>
        <v>34519.25</v>
      </c>
      <c r="E29" s="8">
        <f>[1]Abr!B29</f>
        <v>33513.53</v>
      </c>
      <c r="F29" s="8">
        <f>[1]Mai!B29</f>
        <v>33880.559999999998</v>
      </c>
      <c r="G29" s="8">
        <f>[1]Jun!B29</f>
        <v>34635.94</v>
      </c>
      <c r="H29" s="8">
        <f>[1]Jul!B29</f>
        <v>31689.03</v>
      </c>
      <c r="I29" s="8">
        <f>[1]Ago!B29</f>
        <v>36031.94</v>
      </c>
      <c r="J29" s="8">
        <f>[1]Set!B29</f>
        <v>31367.59</v>
      </c>
      <c r="K29" s="8">
        <f>[1]Out!B29</f>
        <v>23040.41</v>
      </c>
      <c r="L29" s="8">
        <f>[1]Nov!B29</f>
        <v>23030.400000000001</v>
      </c>
      <c r="M29" s="8">
        <f>[1]Dez!B29</f>
        <v>20501.16</v>
      </c>
      <c r="N29" s="5">
        <f>SUM(B29:M29)</f>
        <v>363897.09</v>
      </c>
    </row>
    <row r="30" spans="1:14" ht="12.95" customHeight="1" thickBot="1" x14ac:dyDescent="0.25">
      <c r="A30" s="10" t="s">
        <v>40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</row>
    <row r="31" spans="1:14" ht="12.95" customHeight="1" thickBot="1" x14ac:dyDescent="0.25">
      <c r="A31" s="11" t="s">
        <v>41</v>
      </c>
      <c r="B31" s="8">
        <f>[1]Jan!B31</f>
        <v>169088.95</v>
      </c>
      <c r="C31" s="8">
        <f>[1]Fev!B31</f>
        <v>158499.54</v>
      </c>
      <c r="D31" s="8">
        <f>[1]Mar!B31</f>
        <v>179512.14</v>
      </c>
      <c r="E31" s="8">
        <f>[1]Abr!B31</f>
        <v>174226.93</v>
      </c>
      <c r="F31" s="8">
        <f>[1]Mai!B31</f>
        <v>177617.4</v>
      </c>
      <c r="G31" s="8">
        <f>[1]Jun!B31</f>
        <v>198887.43</v>
      </c>
      <c r="H31" s="8">
        <f>[1]Jul!B31</f>
        <v>196843.74</v>
      </c>
      <c r="I31" s="8">
        <f>[1]Ago!B31</f>
        <v>166083.97</v>
      </c>
      <c r="J31" s="8">
        <f>[1]Set!B31</f>
        <v>171908.58</v>
      </c>
      <c r="K31" s="8">
        <f>[1]Out!B31</f>
        <v>166811.87</v>
      </c>
      <c r="L31" s="8">
        <f>[1]Nov!B31</f>
        <v>169672.33</v>
      </c>
      <c r="M31" s="8">
        <f>[1]Dez!B31</f>
        <v>169369.18</v>
      </c>
      <c r="N31" s="5">
        <f>SUM(B31:M31)</f>
        <v>2098522.0600000005</v>
      </c>
    </row>
    <row r="32" spans="1:14" ht="12.95" customHeight="1" thickBot="1" x14ac:dyDescent="0.25">
      <c r="A32" s="9" t="s">
        <v>42</v>
      </c>
      <c r="B32" s="5">
        <f t="shared" ref="B32:M32" si="5">SUM(B33:B35)</f>
        <v>527672.54</v>
      </c>
      <c r="C32" s="5">
        <f t="shared" si="5"/>
        <v>284951.38</v>
      </c>
      <c r="D32" s="5">
        <f t="shared" si="5"/>
        <v>750424.19</v>
      </c>
      <c r="E32" s="5">
        <f t="shared" si="5"/>
        <v>1080874.81</v>
      </c>
      <c r="F32" s="5">
        <f t="shared" si="5"/>
        <v>654770.22</v>
      </c>
      <c r="G32" s="5">
        <f t="shared" si="5"/>
        <v>484459.94</v>
      </c>
      <c r="H32" s="5">
        <f t="shared" si="5"/>
        <v>606297.43000000005</v>
      </c>
      <c r="I32" s="5">
        <f t="shared" si="5"/>
        <v>416569.99</v>
      </c>
      <c r="J32" s="5">
        <f t="shared" si="5"/>
        <v>396346.99</v>
      </c>
      <c r="K32" s="5">
        <f t="shared" si="5"/>
        <v>375898.81</v>
      </c>
      <c r="L32" s="5">
        <f t="shared" si="5"/>
        <v>472312.88</v>
      </c>
      <c r="M32" s="5">
        <f t="shared" si="5"/>
        <v>445283.95999999996</v>
      </c>
      <c r="N32" s="5">
        <f>SUM(N33:N35)</f>
        <v>6495863.1399999987</v>
      </c>
    </row>
    <row r="33" spans="1:20" ht="12.95" customHeight="1" thickBot="1" x14ac:dyDescent="0.25">
      <c r="A33" s="10" t="s">
        <v>43</v>
      </c>
      <c r="B33" s="8">
        <f>[1]Jan!B33</f>
        <v>510259.54</v>
      </c>
      <c r="C33" s="8">
        <f>[1]Fev!B33</f>
        <v>270137.89</v>
      </c>
      <c r="D33" s="8">
        <f>[1]Mar!B33</f>
        <v>736119.19</v>
      </c>
      <c r="E33" s="8">
        <f>[1]Abr!B33</f>
        <v>1046547.33</v>
      </c>
      <c r="F33" s="8">
        <f>[1]Mai!B33</f>
        <v>616542.31999999995</v>
      </c>
      <c r="G33" s="8">
        <f>[1]Jun!B33</f>
        <v>451891.38</v>
      </c>
      <c r="H33" s="8">
        <f>[1]Jul!B33</f>
        <v>583905.77</v>
      </c>
      <c r="I33" s="8">
        <f>[1]Ago!B33</f>
        <v>372784.22</v>
      </c>
      <c r="J33" s="8">
        <f>[1]Set!B33</f>
        <v>376104.58</v>
      </c>
      <c r="K33" s="8">
        <f>[1]Out!B33</f>
        <v>353872.93</v>
      </c>
      <c r="L33" s="8">
        <f>[1]Nov!B33</f>
        <v>437438.59</v>
      </c>
      <c r="M33" s="8">
        <f>[1]Dez!B33</f>
        <v>396127.68</v>
      </c>
      <c r="N33" s="5">
        <f>SUM(B33:M33)</f>
        <v>6151731.419999999</v>
      </c>
    </row>
    <row r="34" spans="1:20" ht="12.95" customHeight="1" thickBot="1" x14ac:dyDescent="0.25">
      <c r="A34" s="10" t="s">
        <v>44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5"/>
      <c r="R34" s="12"/>
    </row>
    <row r="35" spans="1:20" ht="12.95" customHeight="1" thickBot="1" x14ac:dyDescent="0.25">
      <c r="A35" s="10" t="s">
        <v>45</v>
      </c>
      <c r="B35" s="8">
        <f>[1]Jan!B35</f>
        <v>17413</v>
      </c>
      <c r="C35" s="8">
        <f>[1]Fev!B35</f>
        <v>14813.49</v>
      </c>
      <c r="D35" s="8">
        <f>[1]Mar!B35</f>
        <v>14305</v>
      </c>
      <c r="E35" s="8">
        <f>[1]Abr!B35</f>
        <v>34327.480000000003</v>
      </c>
      <c r="F35" s="8">
        <f>[1]Mai!B35</f>
        <v>38227.9</v>
      </c>
      <c r="G35" s="8">
        <f>[1]Jun!B35</f>
        <v>32568.560000000001</v>
      </c>
      <c r="H35" s="8">
        <f>[1]Jul!B35</f>
        <v>22391.66</v>
      </c>
      <c r="I35" s="8">
        <f>[1]Ago!B35</f>
        <v>43785.77</v>
      </c>
      <c r="J35" s="8">
        <f>[1]Set!B35</f>
        <v>20242.41</v>
      </c>
      <c r="K35" s="8">
        <f>[1]Out!B35</f>
        <v>22025.88</v>
      </c>
      <c r="L35" s="8">
        <f>[1]Nov!B35</f>
        <v>34874.29</v>
      </c>
      <c r="M35" s="8">
        <f>[1]Dez!B35</f>
        <v>49156.28</v>
      </c>
      <c r="N35" s="5">
        <f>SUM(B35:M35)</f>
        <v>344131.72</v>
      </c>
    </row>
    <row r="36" spans="1:20" ht="12.95" customHeight="1" thickBot="1" x14ac:dyDescent="0.25">
      <c r="A36" s="9" t="s">
        <v>46</v>
      </c>
      <c r="B36" s="5">
        <f>SUM(B37:B39)</f>
        <v>0</v>
      </c>
      <c r="C36" s="5">
        <f>SUM(C37:C39)</f>
        <v>0</v>
      </c>
      <c r="D36" s="5">
        <f t="shared" ref="D36:M36" si="6">SUM(D37:D39)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1500.01</v>
      </c>
      <c r="M36" s="5">
        <f t="shared" si="6"/>
        <v>1500.01</v>
      </c>
      <c r="N36" s="5">
        <f>SUM(N37:N39)</f>
        <v>3000.02</v>
      </c>
    </row>
    <row r="37" spans="1:20" ht="12.95" customHeight="1" thickBot="1" x14ac:dyDescent="0.25">
      <c r="A37" s="10" t="s">
        <v>47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>
        <f>[1]Nov!B37</f>
        <v>1500.01</v>
      </c>
      <c r="M37" s="8">
        <f>[1]Dez!B37</f>
        <v>1500.01</v>
      </c>
      <c r="N37" s="5">
        <f>SUM(B37:M37)</f>
        <v>3000.02</v>
      </c>
    </row>
    <row r="38" spans="1:20" ht="12.95" customHeight="1" thickBot="1" x14ac:dyDescent="0.25">
      <c r="A38" s="10" t="s">
        <v>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5"/>
    </row>
    <row r="39" spans="1:20" ht="12.95" customHeight="1" thickBot="1" x14ac:dyDescent="0.25">
      <c r="A39" s="10" t="s">
        <v>49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5"/>
    </row>
    <row r="40" spans="1:20" ht="12.95" customHeight="1" thickBot="1" x14ac:dyDescent="0.25">
      <c r="A40" s="11" t="s">
        <v>50</v>
      </c>
      <c r="B40" s="8">
        <f>[1]Jan!B40</f>
        <v>11867.21</v>
      </c>
      <c r="C40" s="8">
        <f>[1]Fev!B40</f>
        <v>11554.4</v>
      </c>
      <c r="D40" s="8">
        <f>[1]Mar!B40</f>
        <v>11264.6</v>
      </c>
      <c r="E40" s="8">
        <f>[1]Abr!B40</f>
        <v>11449.51</v>
      </c>
      <c r="F40" s="8">
        <f>[1]Mai!B40</f>
        <v>10986.35</v>
      </c>
      <c r="G40" s="8">
        <f>[1]Jun!B40</f>
        <v>10337.290000000001</v>
      </c>
      <c r="H40" s="8">
        <f>[1]Jul!B40</f>
        <v>10107.379999999999</v>
      </c>
      <c r="I40" s="8">
        <f>[1]Ago!B40</f>
        <v>10298.26</v>
      </c>
      <c r="J40" s="8">
        <f>[1]Set!B40</f>
        <v>10641.62</v>
      </c>
      <c r="K40" s="8">
        <f>[1]Out!B40</f>
        <v>11446.39</v>
      </c>
      <c r="L40" s="8">
        <f>[1]Nov!B40</f>
        <v>13050.74</v>
      </c>
      <c r="M40" s="8">
        <f>[1]Dez!B40</f>
        <v>13626.8</v>
      </c>
      <c r="N40" s="5">
        <f>SUM(B40:M40)</f>
        <v>136630.54999999999</v>
      </c>
    </row>
    <row r="41" spans="1:20" ht="12.95" customHeight="1" thickBot="1" x14ac:dyDescent="0.25">
      <c r="A41" s="11" t="s">
        <v>51</v>
      </c>
      <c r="B41" s="8">
        <f>[1]Jan!B41</f>
        <v>788.72</v>
      </c>
      <c r="C41" s="8">
        <f>[1]Fev!B41</f>
        <v>788.72</v>
      </c>
      <c r="D41" s="8">
        <f>[1]Mar!B41</f>
        <v>788.72</v>
      </c>
      <c r="E41" s="8">
        <f>[1]Abr!B41</f>
        <v>788.72</v>
      </c>
      <c r="F41" s="8">
        <f>[1]Mai!B41</f>
        <v>788.72</v>
      </c>
      <c r="G41" s="8">
        <f>[1]Jun!B41</f>
        <v>788.72</v>
      </c>
      <c r="H41" s="8">
        <f>[1]Jul!B41</f>
        <v>788.72</v>
      </c>
      <c r="I41" s="8">
        <f>[1]Ago!B41</f>
        <v>1590.68</v>
      </c>
      <c r="J41" s="8">
        <f>[1]Set!B41</f>
        <v>788.72</v>
      </c>
      <c r="K41" s="8">
        <f>[1]Out!B41</f>
        <v>1590.68</v>
      </c>
      <c r="L41" s="8">
        <f>[1]Nov!B41</f>
        <v>809.04</v>
      </c>
      <c r="M41" s="8">
        <f>[1]Dez!B41</f>
        <v>788.72</v>
      </c>
      <c r="N41" s="5">
        <f t="shared" ref="N41:N42" si="7">SUM(B41:M41)</f>
        <v>11088.88</v>
      </c>
    </row>
    <row r="42" spans="1:20" ht="12.95" customHeight="1" thickBot="1" x14ac:dyDescent="0.25">
      <c r="A42" s="11" t="s">
        <v>52</v>
      </c>
      <c r="B42" s="8">
        <f>[1]Jan!B42</f>
        <v>763.05</v>
      </c>
      <c r="C42" s="8">
        <f>[1]Fev!B42</f>
        <v>759.1</v>
      </c>
      <c r="D42" s="8">
        <f>[1]Mar!B42</f>
        <v>793.4</v>
      </c>
      <c r="E42" s="8">
        <f>[1]Abr!B42</f>
        <v>758.3</v>
      </c>
      <c r="F42" s="8">
        <f>[1]Mai!B42</f>
        <v>829.64</v>
      </c>
      <c r="G42" s="8">
        <f>[1]Jun!B42</f>
        <v>758.52</v>
      </c>
      <c r="H42" s="8">
        <f>[1]Jul!B42</f>
        <v>762.28</v>
      </c>
      <c r="I42" s="8">
        <f>[1]Ago!B42</f>
        <v>787.33</v>
      </c>
      <c r="J42" s="8">
        <f>[1]Set!B42</f>
        <v>750.25</v>
      </c>
      <c r="K42" s="8">
        <f>[1]Out!B42</f>
        <v>766.8</v>
      </c>
      <c r="L42" s="8">
        <f>[1]Nov!B42</f>
        <v>1023.07</v>
      </c>
      <c r="M42" s="8">
        <f>[1]Dez!B42</f>
        <v>1577.05</v>
      </c>
      <c r="N42" s="5">
        <f t="shared" si="7"/>
        <v>10328.789999999999</v>
      </c>
    </row>
    <row r="43" spans="1:20" ht="12.95" customHeight="1" thickBot="1" x14ac:dyDescent="0.25">
      <c r="A43" s="11" t="s">
        <v>53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  <c r="R43" s="13"/>
      <c r="S43" s="14"/>
      <c r="T43" s="13"/>
    </row>
    <row r="44" spans="1:20" ht="12.95" customHeight="1" thickBot="1" x14ac:dyDescent="0.25">
      <c r="A44" s="11" t="s">
        <v>54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5"/>
      <c r="R44" s="13"/>
      <c r="S44" s="14"/>
      <c r="T44" s="13"/>
    </row>
    <row r="45" spans="1:20" ht="12.95" customHeight="1" thickBot="1" x14ac:dyDescent="0.25">
      <c r="A45" s="11" t="s">
        <v>55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5"/>
      <c r="R45" s="13"/>
      <c r="S45" s="14"/>
      <c r="T45" s="13"/>
    </row>
    <row r="46" spans="1:20" ht="12.95" customHeight="1" thickBot="1" x14ac:dyDescent="0.25">
      <c r="A46" s="11" t="s">
        <v>56</v>
      </c>
      <c r="B46" s="8">
        <f>[1]Jan!B46</f>
        <v>1379939.94</v>
      </c>
      <c r="C46" s="8">
        <f>[1]Fev!B46</f>
        <v>1464928.42</v>
      </c>
      <c r="D46" s="8">
        <f>[1]Mar!B46</f>
        <v>900197.34</v>
      </c>
      <c r="E46" s="8">
        <f>[1]Abr!B46</f>
        <v>540314.56999999995</v>
      </c>
      <c r="F46" s="8">
        <f>[1]Mai!B46</f>
        <v>1799057.29</v>
      </c>
      <c r="G46" s="8">
        <f>[1]Jun!B46</f>
        <v>911048.06</v>
      </c>
      <c r="H46" s="8">
        <f>[1]Jul!B46</f>
        <v>1448053.4</v>
      </c>
      <c r="I46" s="8">
        <f>[1]Ago!B46</f>
        <v>943663.07</v>
      </c>
      <c r="J46" s="8">
        <f>[1]Set!B46</f>
        <v>410205.96</v>
      </c>
      <c r="K46" s="8">
        <f>[1]Out!B46</f>
        <v>1575709.19</v>
      </c>
      <c r="L46" s="8">
        <f>[1]Nov!B46</f>
        <v>854569.68</v>
      </c>
      <c r="M46" s="8">
        <f>[1]Dez!B46</f>
        <v>213309.94</v>
      </c>
      <c r="N46" s="5">
        <f>SUM(B46:M46)</f>
        <v>12440996.859999999</v>
      </c>
      <c r="R46" s="13"/>
      <c r="S46" s="14"/>
      <c r="T46" s="13"/>
    </row>
    <row r="47" spans="1:20" ht="12.95" customHeight="1" thickBot="1" x14ac:dyDescent="0.25">
      <c r="A47" s="9" t="s">
        <v>57</v>
      </c>
      <c r="B47" s="5">
        <f t="shared" ref="B47:M47" si="8">B18+B27+B32+B36+B40+B41+B42+B43+B44+B45+B46</f>
        <v>2698416.37</v>
      </c>
      <c r="C47" s="5">
        <f t="shared" si="8"/>
        <v>2403869.41</v>
      </c>
      <c r="D47" s="5">
        <f t="shared" si="8"/>
        <v>2333655.63</v>
      </c>
      <c r="E47" s="5">
        <f t="shared" si="8"/>
        <v>2303157.84</v>
      </c>
      <c r="F47" s="5">
        <f t="shared" si="8"/>
        <v>3152323.4</v>
      </c>
      <c r="G47" s="5">
        <f t="shared" si="8"/>
        <v>2125138.6500000004</v>
      </c>
      <c r="H47" s="5">
        <f t="shared" si="8"/>
        <v>2764780.52</v>
      </c>
      <c r="I47" s="5">
        <f t="shared" si="8"/>
        <v>2000814.8399999999</v>
      </c>
      <c r="J47" s="5">
        <f t="shared" si="8"/>
        <v>1509980.01</v>
      </c>
      <c r="K47" s="5">
        <f t="shared" si="8"/>
        <v>2639421.42</v>
      </c>
      <c r="L47" s="5">
        <f t="shared" si="8"/>
        <v>2146252.2200000002</v>
      </c>
      <c r="M47" s="5">
        <f t="shared" si="8"/>
        <v>1686826.5299999998</v>
      </c>
      <c r="N47" s="5">
        <f>SUM(B47:M47)</f>
        <v>27764636.840000004</v>
      </c>
      <c r="R47" s="13"/>
      <c r="S47" s="14"/>
      <c r="T47" s="13"/>
    </row>
    <row r="48" spans="1:20" ht="12.95" customHeight="1" thickBot="1" x14ac:dyDescent="0.25">
      <c r="A48" s="9" t="s">
        <v>58</v>
      </c>
      <c r="B48" s="5">
        <f t="shared" ref="B48:M48" si="9">B16-B47</f>
        <v>-760755.35000000033</v>
      </c>
      <c r="C48" s="5">
        <f t="shared" si="9"/>
        <v>43312.430000000168</v>
      </c>
      <c r="D48" s="5">
        <f t="shared" si="9"/>
        <v>125246</v>
      </c>
      <c r="E48" s="5">
        <f t="shared" si="9"/>
        <v>-77303.770000000019</v>
      </c>
      <c r="F48" s="5">
        <f t="shared" si="9"/>
        <v>210120.74000000022</v>
      </c>
      <c r="G48" s="5">
        <f t="shared" si="9"/>
        <v>30220.109999999404</v>
      </c>
      <c r="H48" s="5">
        <f t="shared" si="9"/>
        <v>-575418.34999999963</v>
      </c>
      <c r="I48" s="5">
        <f t="shared" si="9"/>
        <v>251392.56000000006</v>
      </c>
      <c r="J48" s="5">
        <f t="shared" si="9"/>
        <v>552621.77</v>
      </c>
      <c r="K48" s="5">
        <f t="shared" si="9"/>
        <v>-369651</v>
      </c>
      <c r="L48" s="5">
        <f t="shared" si="9"/>
        <v>40459.369999999646</v>
      </c>
      <c r="M48" s="5">
        <f t="shared" si="9"/>
        <v>405837.45000000019</v>
      </c>
      <c r="N48" s="5">
        <f>N16-N47</f>
        <v>-123918.03999999911</v>
      </c>
      <c r="R48" s="13"/>
      <c r="S48" s="14"/>
      <c r="T48" s="13"/>
    </row>
    <row r="49" spans="1:20" ht="12.95" customHeight="1" thickBot="1" x14ac:dyDescent="0.25">
      <c r="A49" s="9" t="s">
        <v>59</v>
      </c>
      <c r="B49" s="5">
        <f t="shared" ref="B49:M49" si="10">B8+B16-B47</f>
        <v>348257.88999999966</v>
      </c>
      <c r="C49" s="5">
        <f t="shared" si="10"/>
        <v>391570.31999999983</v>
      </c>
      <c r="D49" s="5">
        <f t="shared" si="10"/>
        <v>516816.31999999983</v>
      </c>
      <c r="E49" s="5">
        <f t="shared" si="10"/>
        <v>439512.54999999981</v>
      </c>
      <c r="F49" s="5">
        <f t="shared" si="10"/>
        <v>649633.29</v>
      </c>
      <c r="G49" s="5">
        <f t="shared" si="10"/>
        <v>679853.39999999944</v>
      </c>
      <c r="H49" s="5">
        <f t="shared" si="10"/>
        <v>104435.04999999981</v>
      </c>
      <c r="I49" s="5">
        <f t="shared" si="10"/>
        <v>355827.60999999987</v>
      </c>
      <c r="J49" s="5">
        <f t="shared" si="10"/>
        <v>908449.37999999966</v>
      </c>
      <c r="K49" s="5">
        <f t="shared" si="10"/>
        <v>538798.37999999989</v>
      </c>
      <c r="L49" s="5">
        <f t="shared" si="10"/>
        <v>579257.74999999953</v>
      </c>
      <c r="M49" s="5">
        <f t="shared" si="10"/>
        <v>985095.19999999972</v>
      </c>
      <c r="N49" s="5"/>
      <c r="R49" s="13"/>
      <c r="S49" s="14"/>
      <c r="T49" s="13"/>
    </row>
    <row r="50" spans="1:20" ht="12.95" customHeight="1" x14ac:dyDescent="0.2">
      <c r="A50" s="15"/>
      <c r="R50" s="13"/>
      <c r="S50" s="14"/>
      <c r="T50" s="13"/>
    </row>
    <row r="51" spans="1:20" ht="12.95" customHeight="1" thickBot="1" x14ac:dyDescent="0.25">
      <c r="A51" s="23" t="s">
        <v>60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20" ht="12.95" customHeight="1" thickBot="1" x14ac:dyDescent="0.25">
      <c r="A52" s="18"/>
      <c r="B52" s="3" t="str">
        <f t="shared" ref="B52:M52" si="11">B6</f>
        <v>Janeiro</v>
      </c>
      <c r="C52" s="3" t="str">
        <f t="shared" si="11"/>
        <v>Fevereiro</v>
      </c>
      <c r="D52" s="3" t="str">
        <f t="shared" si="11"/>
        <v>Março</v>
      </c>
      <c r="E52" s="3" t="str">
        <f t="shared" si="11"/>
        <v>Abril</v>
      </c>
      <c r="F52" s="3" t="str">
        <f t="shared" si="11"/>
        <v>Maio</v>
      </c>
      <c r="G52" s="3" t="str">
        <f t="shared" si="11"/>
        <v>Junho</v>
      </c>
      <c r="H52" s="3" t="str">
        <f t="shared" si="11"/>
        <v>Julho</v>
      </c>
      <c r="I52" s="3" t="str">
        <f t="shared" si="11"/>
        <v>Agosto</v>
      </c>
      <c r="J52" s="3" t="str">
        <f t="shared" si="11"/>
        <v>Setembro</v>
      </c>
      <c r="K52" s="3" t="str">
        <f t="shared" si="11"/>
        <v>Outubro</v>
      </c>
      <c r="L52" s="3" t="str">
        <f t="shared" si="11"/>
        <v>Novembro</v>
      </c>
      <c r="M52" s="3" t="str">
        <f t="shared" si="11"/>
        <v>Dezembro</v>
      </c>
    </row>
    <row r="53" spans="1:20" ht="12.95" customHeight="1" thickBot="1" x14ac:dyDescent="0.25">
      <c r="A53" s="19"/>
      <c r="B53" s="3" t="s">
        <v>17</v>
      </c>
      <c r="C53" s="3" t="s">
        <v>17</v>
      </c>
      <c r="D53" s="3" t="s">
        <v>17</v>
      </c>
      <c r="E53" s="3" t="s">
        <v>17</v>
      </c>
      <c r="F53" s="3" t="s">
        <v>17</v>
      </c>
      <c r="G53" s="3" t="s">
        <v>17</v>
      </c>
      <c r="H53" s="3" t="s">
        <v>17</v>
      </c>
      <c r="I53" s="3" t="s">
        <v>17</v>
      </c>
      <c r="J53" s="3" t="s">
        <v>17</v>
      </c>
      <c r="K53" s="3" t="s">
        <v>17</v>
      </c>
      <c r="L53" s="3" t="s">
        <v>17</v>
      </c>
      <c r="M53" s="3" t="s">
        <v>17</v>
      </c>
    </row>
    <row r="54" spans="1:20" ht="12.95" customHeight="1" thickBot="1" x14ac:dyDescent="0.25">
      <c r="A54" s="4" t="s">
        <v>61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0" ht="12.95" customHeight="1" thickBot="1" x14ac:dyDescent="0.25">
      <c r="A55" s="4" t="s">
        <v>62</v>
      </c>
      <c r="B55" s="8">
        <v>347311.86</v>
      </c>
      <c r="C55" s="8">
        <f>[1]Fev!B55</f>
        <v>390706.51</v>
      </c>
      <c r="D55" s="8">
        <f>[1]Mar!B55</f>
        <v>516157.86</v>
      </c>
      <c r="E55" s="8">
        <f>[1]Abr!B55</f>
        <v>438644.92</v>
      </c>
      <c r="F55" s="8">
        <f>[1]Mai!B55</f>
        <v>648713.80000000005</v>
      </c>
      <c r="G55" s="8">
        <f>[1]Jun!B55</f>
        <v>678988.48</v>
      </c>
      <c r="H55" s="8">
        <f>[1]Jul!B55</f>
        <v>103732.86</v>
      </c>
      <c r="I55" s="8">
        <f>[1]Ago!B55</f>
        <v>354969.88</v>
      </c>
      <c r="J55" s="8">
        <f>[1]Set!B55</f>
        <v>907678.16</v>
      </c>
      <c r="K55" s="8">
        <f>[1]Out!B55</f>
        <v>538112.14</v>
      </c>
      <c r="L55" s="8">
        <f>[1]Nov!B55</f>
        <v>578319.71</v>
      </c>
      <c r="M55" s="8">
        <f>[1]Dez!B55</f>
        <v>984509.1</v>
      </c>
    </row>
    <row r="56" spans="1:20" ht="12.95" customHeight="1" thickBot="1" x14ac:dyDescent="0.25">
      <c r="A56" s="4" t="s">
        <v>63</v>
      </c>
      <c r="B56" s="8">
        <v>946.03</v>
      </c>
      <c r="C56" s="8">
        <f>[1]Fev!B56</f>
        <v>863.81</v>
      </c>
      <c r="D56" s="8">
        <f>[1]Mar!B56</f>
        <v>658.46</v>
      </c>
      <c r="E56" s="8">
        <f>[1]Abr!B56</f>
        <v>867.63</v>
      </c>
      <c r="F56" s="8">
        <f>[1]Mai!B56</f>
        <v>919.49</v>
      </c>
      <c r="G56" s="8">
        <f>[1]Jun!B56</f>
        <v>864.92</v>
      </c>
      <c r="H56" s="8">
        <f>[1]Jul!B56</f>
        <v>702.19</v>
      </c>
      <c r="I56" s="8">
        <f>[1]Ago!B56</f>
        <v>857.73</v>
      </c>
      <c r="J56" s="8">
        <f>[1]Set!B56</f>
        <v>771.22</v>
      </c>
      <c r="K56" s="8">
        <f>[1]Out!B56</f>
        <v>686.24</v>
      </c>
      <c r="L56" s="8">
        <f>[1]Nov!B56</f>
        <v>938.04</v>
      </c>
      <c r="M56" s="8">
        <f>[1]Dez!B56</f>
        <v>586.1</v>
      </c>
    </row>
    <row r="57" spans="1:20" ht="12.95" customHeight="1" thickBot="1" x14ac:dyDescent="0.25">
      <c r="A57" s="9" t="s">
        <v>64</v>
      </c>
      <c r="B57" s="5">
        <f t="shared" ref="B57:G57" si="12">SUM(B54:B56)</f>
        <v>348257.89</v>
      </c>
      <c r="C57" s="5">
        <f t="shared" si="12"/>
        <v>391570.32</v>
      </c>
      <c r="D57" s="5">
        <f t="shared" si="12"/>
        <v>516816.32</v>
      </c>
      <c r="E57" s="5">
        <f t="shared" si="12"/>
        <v>439512.55</v>
      </c>
      <c r="F57" s="5">
        <f t="shared" si="12"/>
        <v>649633.29</v>
      </c>
      <c r="G57" s="5">
        <f t="shared" si="12"/>
        <v>679853.4</v>
      </c>
      <c r="H57" s="5">
        <f t="shared" ref="H57:M57" si="13">SUM(H54:H56)</f>
        <v>104435.05</v>
      </c>
      <c r="I57" s="5">
        <f t="shared" si="13"/>
        <v>355827.61</v>
      </c>
      <c r="J57" s="5">
        <f t="shared" si="13"/>
        <v>908449.38</v>
      </c>
      <c r="K57" s="5">
        <f t="shared" si="13"/>
        <v>538798.38</v>
      </c>
      <c r="L57" s="5">
        <f t="shared" si="13"/>
        <v>579257.75</v>
      </c>
      <c r="M57" s="5">
        <f t="shared" si="13"/>
        <v>985095.2</v>
      </c>
      <c r="N57" s="12"/>
    </row>
    <row r="58" spans="1:20" ht="12.95" customHeight="1" x14ac:dyDescent="0.2">
      <c r="A58" s="15"/>
    </row>
    <row r="59" spans="1:20" ht="12.95" customHeight="1" thickBot="1" x14ac:dyDescent="0.25">
      <c r="A59" s="16" t="s">
        <v>65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20" ht="12.95" customHeight="1" thickBot="1" x14ac:dyDescent="0.25">
      <c r="A60" s="18"/>
      <c r="B60" s="3" t="str">
        <f t="shared" ref="B60:M60" si="14">B52</f>
        <v>Janeiro</v>
      </c>
      <c r="C60" s="3" t="str">
        <f t="shared" si="14"/>
        <v>Fevereiro</v>
      </c>
      <c r="D60" s="3" t="str">
        <f t="shared" si="14"/>
        <v>Março</v>
      </c>
      <c r="E60" s="3" t="str">
        <f t="shared" si="14"/>
        <v>Abril</v>
      </c>
      <c r="F60" s="3" t="str">
        <f t="shared" si="14"/>
        <v>Maio</v>
      </c>
      <c r="G60" s="3" t="str">
        <f t="shared" si="14"/>
        <v>Junho</v>
      </c>
      <c r="H60" s="3" t="str">
        <f t="shared" si="14"/>
        <v>Julho</v>
      </c>
      <c r="I60" s="3" t="str">
        <f t="shared" si="14"/>
        <v>Agosto</v>
      </c>
      <c r="J60" s="3" t="str">
        <f t="shared" si="14"/>
        <v>Setembro</v>
      </c>
      <c r="K60" s="3" t="str">
        <f t="shared" si="14"/>
        <v>Outubro</v>
      </c>
      <c r="L60" s="3" t="str">
        <f t="shared" si="14"/>
        <v>Novembro</v>
      </c>
      <c r="M60" s="3" t="str">
        <f t="shared" si="14"/>
        <v>Dezembro</v>
      </c>
    </row>
    <row r="61" spans="1:20" ht="12.95" customHeight="1" thickBot="1" x14ac:dyDescent="0.25">
      <c r="A61" s="19"/>
      <c r="B61" s="3" t="s">
        <v>17</v>
      </c>
      <c r="C61" s="3" t="s">
        <v>17</v>
      </c>
      <c r="D61" s="3" t="s">
        <v>17</v>
      </c>
      <c r="E61" s="3" t="s">
        <v>17</v>
      </c>
      <c r="F61" s="3" t="s">
        <v>17</v>
      </c>
      <c r="G61" s="3" t="s">
        <v>17</v>
      </c>
      <c r="H61" s="3" t="s">
        <v>17</v>
      </c>
      <c r="I61" s="3" t="s">
        <v>17</v>
      </c>
      <c r="J61" s="3" t="s">
        <v>17</v>
      </c>
      <c r="K61" s="3" t="s">
        <v>17</v>
      </c>
      <c r="L61" s="3" t="s">
        <v>17</v>
      </c>
      <c r="M61" s="3" t="s">
        <v>17</v>
      </c>
    </row>
    <row r="62" spans="1:20" ht="12.95" customHeight="1" thickBot="1" x14ac:dyDescent="0.25">
      <c r="A62" s="4" t="s">
        <v>66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20" ht="12.95" customHeight="1" thickBot="1" x14ac:dyDescent="0.25">
      <c r="A63" s="4" t="s">
        <v>67</v>
      </c>
      <c r="B63" s="8">
        <f>[1]Jan!B63</f>
        <v>348257.89</v>
      </c>
      <c r="C63" s="8">
        <f>[1]Fev!B63</f>
        <v>391570.32</v>
      </c>
      <c r="D63" s="8">
        <f>[1]Mar!B63</f>
        <v>516816.32</v>
      </c>
      <c r="E63" s="8">
        <f>[1]Abr!B63</f>
        <v>439512.55</v>
      </c>
      <c r="F63" s="8">
        <f>[1]Mai!B63</f>
        <v>649633.29</v>
      </c>
      <c r="G63" s="8">
        <f>[1]Jun!B63</f>
        <v>679853.4</v>
      </c>
      <c r="H63" s="8">
        <f>[1]Jul!B63</f>
        <v>104435.05</v>
      </c>
      <c r="I63" s="8">
        <f>[1]Ago!B63</f>
        <v>355827.61</v>
      </c>
      <c r="J63" s="8">
        <f>[1]Set!B63</f>
        <v>908449.38</v>
      </c>
      <c r="K63" s="8">
        <f>[1]Out!B63</f>
        <v>538798.38</v>
      </c>
      <c r="L63" s="8">
        <f>[1]Nov!B63</f>
        <v>579257.75</v>
      </c>
      <c r="M63" s="8">
        <f>[1]Dez!B63</f>
        <v>985095.2</v>
      </c>
      <c r="P63" s="17"/>
    </row>
    <row r="64" spans="1:20" ht="12.95" customHeight="1" thickBot="1" x14ac:dyDescent="0.25">
      <c r="A64" s="9" t="s">
        <v>64</v>
      </c>
      <c r="B64" s="5">
        <f t="shared" ref="B64:M64" si="15">SUM(B62:B63)</f>
        <v>348257.89</v>
      </c>
      <c r="C64" s="5">
        <f t="shared" si="15"/>
        <v>391570.32</v>
      </c>
      <c r="D64" s="5">
        <f t="shared" si="15"/>
        <v>516816.32</v>
      </c>
      <c r="E64" s="5">
        <f t="shared" si="15"/>
        <v>439512.55</v>
      </c>
      <c r="F64" s="5">
        <f t="shared" si="15"/>
        <v>649633.29</v>
      </c>
      <c r="G64" s="5">
        <f t="shared" si="15"/>
        <v>679853.4</v>
      </c>
      <c r="H64" s="5">
        <f t="shared" si="15"/>
        <v>104435.05</v>
      </c>
      <c r="I64" s="5">
        <f t="shared" si="15"/>
        <v>355827.61</v>
      </c>
      <c r="J64" s="5">
        <f t="shared" si="15"/>
        <v>908449.38</v>
      </c>
      <c r="K64" s="5">
        <f t="shared" si="15"/>
        <v>538798.38</v>
      </c>
      <c r="L64" s="5">
        <f t="shared" si="15"/>
        <v>579257.75</v>
      </c>
      <c r="M64" s="5">
        <f t="shared" si="15"/>
        <v>985095.2</v>
      </c>
      <c r="P64" s="17"/>
    </row>
    <row r="65" spans="1:16" ht="12.95" customHeight="1" x14ac:dyDescent="0.2">
      <c r="A65" s="15"/>
      <c r="P65" s="12"/>
    </row>
  </sheetData>
  <mergeCells count="8">
    <mergeCell ref="A52:A53"/>
    <mergeCell ref="A60:A61"/>
    <mergeCell ref="A1:P1"/>
    <mergeCell ref="A2:P2"/>
    <mergeCell ref="A3:P3"/>
    <mergeCell ref="A6:A7"/>
    <mergeCell ref="O6:O7"/>
    <mergeCell ref="A51:P51"/>
  </mergeCells>
  <pageMargins left="0.511811024" right="0.511811024" top="0.78740157499999996" bottom="0.78740157499999996" header="0.31496062000000002" footer="0.31496062000000002"/>
  <pageSetup paperSize="0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2025-10-13T14:24:52Z</cp:lastPrinted>
  <dcterms:created xsi:type="dcterms:W3CDTF">2025-10-13T12:44:37Z</dcterms:created>
  <dcterms:modified xsi:type="dcterms:W3CDTF">2025-10-13T14:25:01Z</dcterms:modified>
</cp:coreProperties>
</file>